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4.xml" ContentType="application/vnd.openxmlformats-officedocument.drawing+xml"/>
  <Override PartName="/xl/charts/chart18.xml" ContentType="application/vnd.openxmlformats-officedocument.drawingml.chart+xml"/>
  <Override PartName="/xl/drawings/drawing15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6.xml" ContentType="application/vnd.openxmlformats-officedocument.drawing+xml"/>
  <Override PartName="/xl/charts/chart21.xml" ContentType="application/vnd.openxmlformats-officedocument.drawingml.chart+xml"/>
  <Override PartName="/xl/drawings/drawing17.xml" ContentType="application/vnd.openxmlformats-officedocument.drawing+xml"/>
  <Override PartName="/xl/charts/chart22.xml" ContentType="application/vnd.openxmlformats-officedocument.drawingml.chart+xml"/>
  <Override PartName="/xl/drawings/drawing18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0.xml" ContentType="application/vnd.openxmlformats-officedocument.drawingml.chartshapes+xml"/>
  <Override PartName="/xl/charts/chart29.xml" ContentType="application/vnd.openxmlformats-officedocument.drawingml.chart+xml"/>
  <Override PartName="/xl/drawings/drawing21.xml" ContentType="application/vnd.openxmlformats-officedocument.drawing+xml"/>
  <Override PartName="/xl/charts/chart30.xml" ContentType="application/vnd.openxmlformats-officedocument.drawingml.chart+xml"/>
  <Override PartName="/xl/drawings/drawing22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23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4.xml" ContentType="application/vnd.openxmlformats-officedocument.drawing+xml"/>
  <Override PartName="/xl/charts/chart3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5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PRODUKTE\Mittelstandsumfrage\Gem. Mittelstandsbericht Herbst 2020\"/>
    </mc:Choice>
  </mc:AlternateContent>
  <bookViews>
    <workbookView xWindow="-15" yWindow="-15" windowWidth="14520" windowHeight="14685" tabRatio="840"/>
  </bookViews>
  <sheets>
    <sheet name="Seite 4 oben rechts" sheetId="20163" r:id="rId1"/>
    <sheet name="Seite 4 unten" sheetId="20122" r:id="rId2"/>
    <sheet name="Seite 4 oben links bis S.6 oben" sheetId="20162" r:id="rId3"/>
    <sheet name="Seite 6 unten links" sheetId="19969" r:id="rId4"/>
    <sheet name="Seite 6 unten rechts" sheetId="20123" r:id="rId5"/>
    <sheet name="S. 7 Aktuelle Problemfelder" sheetId="20079" r:id="rId6"/>
    <sheet name="S. 8 Akt. Probleme regional" sheetId="20087" r:id="rId7"/>
    <sheet name="Seite 9 unten" sheetId="19973" r:id="rId8"/>
    <sheet name="Seiten 9l, 11l" sheetId="20165" r:id="rId9"/>
    <sheet name="Seite 9r, 10r, 11r" sheetId="20164" r:id="rId10"/>
    <sheet name="Seite 10l" sheetId="19974" r:id="rId11"/>
    <sheet name="S. 12" sheetId="20166" r:id="rId12"/>
    <sheet name="S. 12 unten links" sheetId="20167" r:id="rId13"/>
    <sheet name="S. 13 Auslandsengagement" sheetId="20078" r:id="rId14"/>
    <sheet name="S. 14 Hausbank Zufriedenheit" sheetId="20085" r:id="rId15"/>
    <sheet name="S. 15 Finanzierungsbedarf" sheetId="20077" r:id="rId16"/>
    <sheet name="S. 16 Stellenwert Innovation" sheetId="20160" r:id="rId17"/>
    <sheet name="S.17,18 Prior. zukunftso. Proj." sheetId="20159" r:id="rId18"/>
    <sheet name="S.19,20 Innovationskr. d. Mita." sheetId="20154" r:id="rId19"/>
    <sheet name="S. 22" sheetId="20161" r:id="rId20"/>
    <sheet name="S. 23, 24" sheetId="20111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123Graph_X" hidden="1">[1]IN6_USA!$E$25:$L$25</definedName>
    <definedName name="__C">'[2]2.2.3'!$B:$C</definedName>
    <definedName name="_1.6.1" localSheetId="16">#REF!</definedName>
    <definedName name="_1.6.1" localSheetId="17">#REF!</definedName>
    <definedName name="_1.6.1" localSheetId="4">#REF!</definedName>
    <definedName name="_1.6.1">#REF!</definedName>
    <definedName name="_1__123Graph_ADIAGRAMM_2" localSheetId="16" hidden="1">[3]IN5_EWU!#REF!</definedName>
    <definedName name="_1__123Graph_ADIAGRAMM_2" localSheetId="17" hidden="1">[3]IN5_EWU!#REF!</definedName>
    <definedName name="_1__123Graph_ADIAGRAMM_2" hidden="1">[3]IN5_EWU!#REF!</definedName>
    <definedName name="_2__123Graph_BDIAGRAMM_2" localSheetId="16" hidden="1">[3]IN5_EWU!#REF!</definedName>
    <definedName name="_2__123Graph_BDIAGRAMM_2" localSheetId="17" hidden="1">[3]IN5_EWU!#REF!</definedName>
    <definedName name="_2__123Graph_BDIAGRAMM_2" hidden="1">[3]IN5_EWU!#REF!</definedName>
    <definedName name="_C">'[2]2.2.3'!$B:$C</definedName>
    <definedName name="a" localSheetId="16">#REF!</definedName>
    <definedName name="a" localSheetId="17">#REF!</definedName>
    <definedName name="a" localSheetId="4">#REF!</definedName>
    <definedName name="a">#REF!</definedName>
    <definedName name="a183a83" localSheetId="16">'[2]1.2.3'!#REF!</definedName>
    <definedName name="a183a83" localSheetId="17">'[2]1.2.3'!#REF!</definedName>
    <definedName name="a183a83" localSheetId="4">'[2]1.2.3'!#REF!</definedName>
    <definedName name="a183a83">'[2]1.2.3'!#REF!</definedName>
    <definedName name="aa" localSheetId="16">#REF!</definedName>
    <definedName name="aa" localSheetId="17">#REF!</definedName>
    <definedName name="aa" localSheetId="4">#REF!</definedName>
    <definedName name="aa">#REF!</definedName>
    <definedName name="_xlnm.Print_Area" localSheetId="13">'S. 13 Auslandsengagement'!$B$57:$J$76</definedName>
    <definedName name="_xlnm.Print_Area" localSheetId="16">'S. 16 Stellenwert Innovation'!#REF!</definedName>
    <definedName name="_xlnm.Print_Area" localSheetId="3">'Seite 6 unten links'!$J$26:$R$42</definedName>
    <definedName name="FeriTable1" localSheetId="11">'S. 12'!#REF!</definedName>
    <definedName name="FeriTable1" localSheetId="16">'[4]Seite 11'!#REF!</definedName>
    <definedName name="FeriTable1" localSheetId="17">'[4]Seite 11'!#REF!</definedName>
    <definedName name="FeriTable1" localSheetId="18">'[4]Seite 11'!#REF!</definedName>
    <definedName name="FeriTable1" localSheetId="0">'Seite 4 oben rechts'!#REF!</definedName>
    <definedName name="FeriTable1" localSheetId="4">'[4]Seite 11'!#REF!</definedName>
    <definedName name="FeriTable1">'[4]Seite 11'!#REF!</definedName>
    <definedName name="FeriTable10">[5]Feri!$AA$1:$AL$2</definedName>
    <definedName name="FeriTable11">[5]Auslandsorders!$A$1:$F$81</definedName>
    <definedName name="FeriTable12">[5]Auslandsorders!$Q$1:$W$14</definedName>
    <definedName name="FeriTable13" localSheetId="16">#REF!</definedName>
    <definedName name="FeriTable13" localSheetId="17">#REF!</definedName>
    <definedName name="FeriTable13">#REF!</definedName>
    <definedName name="FeriTable14" localSheetId="16">#REF!</definedName>
    <definedName name="FeriTable14" localSheetId="17">#REF!</definedName>
    <definedName name="FeriTable14">#REF!</definedName>
    <definedName name="FeriTable15" localSheetId="16">#REF!</definedName>
    <definedName name="FeriTable15" localSheetId="17">#REF!</definedName>
    <definedName name="FeriTable15">#REF!</definedName>
    <definedName name="FeriTable2" localSheetId="11">'S. 12'!$AD$1:$AE$229</definedName>
    <definedName name="FeriTable2">'[6]FERI q'!$A$1:$D$79</definedName>
    <definedName name="FeriTable3">[7]Tabelle1!$BA$1:$BJ$219</definedName>
    <definedName name="FeriTable4">[7]Auftragseingänge!$AK$1:$AW$231</definedName>
    <definedName name="FeriTable5">[5]Kredithürde!$AA$1:$AC$387</definedName>
    <definedName name="FeriTable6">[5]Insolvenzquoten!$AA$1:$AI$423</definedName>
    <definedName name="FeriTable7">[5]Kapazitätsauslastung!$A$1:$E$91</definedName>
    <definedName name="FeriTable8">[5]Kapazitätsauslastung!$AB$1:$DL$3</definedName>
    <definedName name="FeriTable9">[5]Insolvenzquoten!$AK$1:$AN$37</definedName>
    <definedName name="ins" localSheetId="16">#REF!</definedName>
    <definedName name="ins" localSheetId="17">#REF!</definedName>
    <definedName name="ins">#REF!</definedName>
    <definedName name="KuK_Tab_CH_ENGLISH">[1]OUT9!$B$436:$G$459</definedName>
    <definedName name="KuK_Tab_CH_GERMAN">[1]OUT9!$B$154:$G$177</definedName>
    <definedName name="KuK_Tab_China_ENGLISH">[1]OUT9!$B$553:$G$564</definedName>
    <definedName name="KuK_Tab_China_GERMAN">[1]OUT9!$B$271:$G$282</definedName>
    <definedName name="KuK_Tab_D_ENGLISH">[1]OUT9!$B$286:$G$309</definedName>
    <definedName name="KuK_Tab_D_GERMAN">[1]OUT9!$B$4:$G$27</definedName>
    <definedName name="KuK_Tab_E_ENGLISH">[1]OUT9!$B$376:$G$399</definedName>
    <definedName name="KuK_Tab_E_GERMAN">[1]OUT9!$B$94:$G$117</definedName>
    <definedName name="KuK_Tab_EWU_ENGLISH">[1]OUT3!$B$45:$G$82</definedName>
    <definedName name="KuK_Tab_EWU_GERMAN">[1]OUT3!$B$3:$G$40</definedName>
    <definedName name="KuK_Tab_F_ENGLISH">[1]OUT9!$B$316:$G$339</definedName>
    <definedName name="KuK_Tab_F_GERMAN">[1]OUT9!$B$34:$G$57</definedName>
    <definedName name="KuK_Tab_G3ZinsWechsel_ENGLISH">[1]OUT1!$B$55:$H$87</definedName>
    <definedName name="KuK_Tab_G3ZinsWechsel_GERMAN">[1]OUT1!$B$9:$H$44</definedName>
    <definedName name="KuK_Tab_GB_ENGLISH">[1]OUT9!$B$406:$G$429</definedName>
    <definedName name="KuK_Tab_GB_GERMAN">[1]OUT9!$B$124:$G$147</definedName>
    <definedName name="KuK_Tab_I_ENGLISH">[1]OUT9!$B$346:$G$369</definedName>
    <definedName name="KuK_Tab_I_GERMAN">[1]OUT9!$B$64:$G$87</definedName>
    <definedName name="KuK_Tab_J_ENGLISH">[1]OUT9!$B$496:$G$519</definedName>
    <definedName name="KuK_Tab_J_GERMAN">[1]OUT9!$B$214:$G$237</definedName>
    <definedName name="KuK_Tab_KonjUndInflation_ENGLISH">[1]OUT7!$D$65:$S$98</definedName>
    <definedName name="KuK_Tab_KonjUndInflation_GERMAN">[1]OUT7!$D$4:$S$37</definedName>
    <definedName name="KuK_Tab_NL_ENGLISH">[1]OUT9!$B$526:$G$549</definedName>
    <definedName name="KuK_Tab_NL_GERMAN">[1]OUT9!$B$244:$G$267</definedName>
    <definedName name="KuK_Tab_OelpreisPrognose_ENGLISH">[8]Ölpreis!$B$16:$G$24</definedName>
    <definedName name="KuK_Tab_OelpreisPrognose_GERMAN">[8]Ölpreis!$B$4:$G$12</definedName>
    <definedName name="KuK_Tab_PrognoseLaender_ENGLISH">[1]OUT10!$B$79:$J$145</definedName>
    <definedName name="KuK_Tab_PrognoseLaender_GERMAN">[1]OUT10!$B$2:$J$68</definedName>
    <definedName name="KuK_Tab_USA_ENGLISH">[1]OUT9!$B$466:$G$489</definedName>
    <definedName name="KuK_Tab_USA_GERMAN">[1]OUT9!$B$184:$G$207</definedName>
    <definedName name="KuK_Tab_WachstumWeltweit_ENGLISH">[1]OUT2!$B$59:$K$103</definedName>
    <definedName name="KuK_Tab_WachstumWeltweit_GERMAN">[1]OUT2!$B$6:$K$50</definedName>
    <definedName name="KuK_Tab_WechselkursprogWelt_ENGLISH">[1]OUT5!$B$39:$I$63</definedName>
    <definedName name="KuK_Tab_WechselkursprogWelt_GERMAN">[1]OUT5!$B$6:$I$30</definedName>
    <definedName name="KuK_Tab_ZinsprognoseWeltweit_ENGLISH">[1]OUT4!$B$58:$G$97</definedName>
    <definedName name="KuK_Tab_ZinsprognoseWeltweit_GERMAN">[1]OUT4!$B$6:$G$47</definedName>
    <definedName name="staat" localSheetId="16">#REF!</definedName>
    <definedName name="staat" localSheetId="17">#REF!</definedName>
    <definedName name="staat">#REF!</definedName>
    <definedName name="test">'[9]BIP-Vergleich'!$A$1:$S$34</definedName>
  </definedNames>
  <calcPr calcId="162913"/>
</workbook>
</file>

<file path=xl/calcChain.xml><?xml version="1.0" encoding="utf-8"?>
<calcChain xmlns="http://schemas.openxmlformats.org/spreadsheetml/2006/main">
  <c r="G88" i="20166" l="1"/>
  <c r="G86" i="20166"/>
  <c r="G84" i="20166"/>
  <c r="G82" i="20166"/>
  <c r="G80" i="20166"/>
  <c r="G78" i="20166"/>
  <c r="G76" i="20166"/>
  <c r="G74" i="20166"/>
  <c r="G72" i="20166"/>
  <c r="G70" i="20166"/>
  <c r="G68" i="20166"/>
  <c r="G66" i="20166"/>
  <c r="G64" i="20166"/>
  <c r="G62" i="20166"/>
  <c r="G60" i="20166"/>
  <c r="G58" i="20166"/>
  <c r="G56" i="20166"/>
  <c r="G54" i="20166"/>
  <c r="G52" i="20166"/>
  <c r="G50" i="20166"/>
  <c r="G48" i="20166"/>
  <c r="G46" i="20166"/>
  <c r="G44" i="20166"/>
  <c r="G42" i="20166"/>
  <c r="D94" i="20166" l="1"/>
  <c r="C91" i="20166"/>
  <c r="D91" i="20166"/>
  <c r="F91" i="20166"/>
  <c r="C90" i="20166"/>
  <c r="D90" i="20166"/>
  <c r="E90" i="20166"/>
  <c r="F90" i="20166"/>
  <c r="E91" i="20166"/>
  <c r="O71" i="20164" l="1"/>
  <c r="G71" i="20164"/>
  <c r="O70" i="20164"/>
  <c r="N70" i="20164"/>
  <c r="G70" i="20164"/>
  <c r="F70" i="20164"/>
  <c r="J70" i="20164"/>
  <c r="B70" i="20164"/>
  <c r="P70" i="20164"/>
  <c r="N71" i="20164"/>
  <c r="M70" i="20164"/>
  <c r="L70" i="20164"/>
  <c r="K70" i="20164"/>
  <c r="J71" i="20164"/>
  <c r="I70" i="20164"/>
  <c r="H70" i="20164"/>
  <c r="F71" i="20164"/>
  <c r="E70" i="20164"/>
  <c r="D70" i="20164"/>
  <c r="C70" i="20164"/>
  <c r="B71" i="20164"/>
  <c r="J57" i="20164"/>
  <c r="B57" i="20164"/>
  <c r="N56" i="20164"/>
  <c r="J56" i="20164"/>
  <c r="I56" i="20164"/>
  <c r="P55" i="20164"/>
  <c r="H55" i="20164"/>
  <c r="P54" i="20164"/>
  <c r="O54" i="20164"/>
  <c r="N54" i="20164"/>
  <c r="M54" i="20164"/>
  <c r="L54" i="20164"/>
  <c r="K54" i="20164"/>
  <c r="J54" i="20164"/>
  <c r="I54" i="20164"/>
  <c r="H54" i="20164"/>
  <c r="G54" i="20164"/>
  <c r="F54" i="20164"/>
  <c r="E54" i="20164"/>
  <c r="D54" i="20164"/>
  <c r="C54" i="20164"/>
  <c r="B54" i="20164"/>
  <c r="P53" i="20164"/>
  <c r="O53" i="20164"/>
  <c r="N53" i="20164"/>
  <c r="M53" i="20164"/>
  <c r="L53" i="20164"/>
  <c r="K53" i="20164"/>
  <c r="J53" i="20164"/>
  <c r="I53" i="20164"/>
  <c r="O57" i="20164"/>
  <c r="K57" i="20164"/>
  <c r="P57" i="20164"/>
  <c r="L57" i="20164"/>
  <c r="H57" i="20164"/>
  <c r="G57" i="20164"/>
  <c r="D57" i="20164"/>
  <c r="C57" i="20164"/>
  <c r="O56" i="20164"/>
  <c r="K56" i="20164"/>
  <c r="G56" i="20164"/>
  <c r="F56" i="20164"/>
  <c r="C56" i="20164"/>
  <c r="B56" i="20164"/>
  <c r="N55" i="20164"/>
  <c r="M55" i="20164"/>
  <c r="J55" i="20164"/>
  <c r="I55" i="20164"/>
  <c r="F55" i="20164"/>
  <c r="E55" i="20164"/>
  <c r="B55" i="20164"/>
  <c r="K40" i="20164"/>
  <c r="C40" i="20164"/>
  <c r="K39" i="20164"/>
  <c r="J39" i="20164"/>
  <c r="C39" i="20164"/>
  <c r="B39" i="20164"/>
  <c r="N57" i="20164"/>
  <c r="M57" i="20164"/>
  <c r="I57" i="20164"/>
  <c r="F57" i="20164"/>
  <c r="E57" i="20164"/>
  <c r="P56" i="20164"/>
  <c r="N39" i="20164"/>
  <c r="M56" i="20164"/>
  <c r="L56" i="20164"/>
  <c r="H56" i="20164"/>
  <c r="F39" i="20164"/>
  <c r="E56" i="20164"/>
  <c r="D56" i="20164"/>
  <c r="P39" i="20164"/>
  <c r="O55" i="20164"/>
  <c r="N40" i="20164"/>
  <c r="M39" i="20164"/>
  <c r="L55" i="20164"/>
  <c r="K55" i="20164"/>
  <c r="J40" i="20164"/>
  <c r="I39" i="20164"/>
  <c r="H39" i="20164"/>
  <c r="G55" i="20164"/>
  <c r="F40" i="20164"/>
  <c r="E39" i="20164"/>
  <c r="D55" i="20164"/>
  <c r="C55" i="20164"/>
  <c r="B40" i="20164"/>
  <c r="N30" i="20164"/>
  <c r="K30" i="20164"/>
  <c r="F30" i="20164"/>
  <c r="C30" i="20164"/>
  <c r="N29" i="20164"/>
  <c r="M29" i="20164"/>
  <c r="F29" i="20164"/>
  <c r="E29" i="20164"/>
  <c r="I29" i="20164"/>
  <c r="P29" i="20164"/>
  <c r="O30" i="20164"/>
  <c r="M30" i="20164"/>
  <c r="L29" i="20164"/>
  <c r="K29" i="20164"/>
  <c r="J29" i="20164"/>
  <c r="I30" i="20164"/>
  <c r="H29" i="20164"/>
  <c r="G30" i="20164"/>
  <c r="E30" i="20164"/>
  <c r="D29" i="20164"/>
  <c r="C29" i="20164"/>
  <c r="B29" i="20164"/>
  <c r="N20" i="20164"/>
  <c r="I20" i="20164"/>
  <c r="F20" i="20164"/>
  <c r="P19" i="20164"/>
  <c r="I19" i="20164"/>
  <c r="H19" i="20164"/>
  <c r="L19" i="20164"/>
  <c r="D19" i="20164"/>
  <c r="P20" i="20164"/>
  <c r="O19" i="20164"/>
  <c r="N19" i="20164"/>
  <c r="M19" i="20164"/>
  <c r="L20" i="20164"/>
  <c r="K19" i="20164"/>
  <c r="J19" i="20164"/>
  <c r="H20" i="20164"/>
  <c r="G19" i="20164"/>
  <c r="F19" i="20164"/>
  <c r="E19" i="20164"/>
  <c r="D20" i="20164"/>
  <c r="C19" i="20164"/>
  <c r="B20" i="20164"/>
  <c r="J20" i="20164" l="1"/>
  <c r="H71" i="20164"/>
  <c r="P71" i="20164"/>
  <c r="B19" i="20164"/>
  <c r="C20" i="20164"/>
  <c r="K20" i="20164"/>
  <c r="G29" i="20164"/>
  <c r="O29" i="20164"/>
  <c r="H30" i="20164"/>
  <c r="P30" i="20164"/>
  <c r="D39" i="20164"/>
  <c r="L39" i="20164"/>
  <c r="E40" i="20164"/>
  <c r="M40" i="20164"/>
  <c r="I71" i="20164"/>
  <c r="D40" i="20164"/>
  <c r="L40" i="20164"/>
  <c r="E20" i="20164"/>
  <c r="M20" i="20164"/>
  <c r="B30" i="20164"/>
  <c r="J30" i="20164"/>
  <c r="G40" i="20164"/>
  <c r="O40" i="20164"/>
  <c r="C71" i="20164"/>
  <c r="K71" i="20164"/>
  <c r="O39" i="20164"/>
  <c r="G39" i="20164"/>
  <c r="H40" i="20164"/>
  <c r="P40" i="20164"/>
  <c r="D71" i="20164"/>
  <c r="L71" i="20164"/>
  <c r="G20" i="20164"/>
  <c r="O20" i="20164"/>
  <c r="D30" i="20164"/>
  <c r="L30" i="20164"/>
  <c r="I40" i="20164"/>
  <c r="E71" i="20164"/>
  <c r="M71" i="20164"/>
  <c r="D54" i="20162" l="1"/>
  <c r="C54" i="20162"/>
  <c r="D53" i="20162"/>
  <c r="C53" i="20162"/>
  <c r="D52" i="20162"/>
  <c r="C52" i="20162"/>
  <c r="D51" i="20162"/>
  <c r="C51" i="20162"/>
  <c r="D50" i="20162"/>
  <c r="C50" i="20162"/>
  <c r="D49" i="20162"/>
  <c r="C49" i="20162"/>
  <c r="D48" i="20162"/>
  <c r="C48" i="20162"/>
  <c r="D47" i="20162"/>
  <c r="C47" i="20162"/>
  <c r="D46" i="20162"/>
  <c r="C46" i="20162"/>
  <c r="D45" i="20162"/>
  <c r="C45" i="20162"/>
  <c r="D44" i="20162"/>
  <c r="C44" i="20162"/>
  <c r="D43" i="20162"/>
  <c r="C43" i="20162"/>
  <c r="D42" i="20162"/>
  <c r="C42" i="20162"/>
  <c r="D41" i="20162"/>
  <c r="C41" i="20162"/>
  <c r="D40" i="20162"/>
  <c r="C40" i="20162"/>
  <c r="D39" i="20162"/>
  <c r="C39" i="20162"/>
  <c r="D38" i="20162"/>
  <c r="C38" i="20162"/>
  <c r="D37" i="20162"/>
  <c r="C37" i="20162"/>
  <c r="D36" i="20162"/>
  <c r="C36" i="20162"/>
  <c r="D35" i="20162"/>
  <c r="C35" i="20162"/>
  <c r="D34" i="20162"/>
  <c r="C34" i="20162"/>
  <c r="D33" i="20162"/>
  <c r="C33" i="20162"/>
  <c r="D32" i="20162"/>
  <c r="C32" i="20162"/>
  <c r="D31" i="20162"/>
  <c r="C31" i="20162"/>
  <c r="D30" i="20162"/>
  <c r="C30" i="20162"/>
  <c r="D29" i="20162"/>
  <c r="C29" i="20162"/>
  <c r="D28" i="20162"/>
  <c r="C28" i="20162"/>
  <c r="D27" i="20162"/>
  <c r="C27" i="20162"/>
  <c r="D26" i="20162"/>
  <c r="C26" i="20162"/>
  <c r="D25" i="20162"/>
  <c r="C25" i="20162"/>
  <c r="D24" i="20162"/>
  <c r="C24" i="20162"/>
  <c r="D23" i="20162"/>
  <c r="C23" i="20162"/>
  <c r="D22" i="20162"/>
  <c r="C22" i="20162"/>
  <c r="D21" i="20162"/>
  <c r="C21" i="20162"/>
  <c r="D20" i="20162"/>
  <c r="C20" i="20162"/>
  <c r="D19" i="20162"/>
  <c r="C19" i="20162"/>
  <c r="D18" i="20162"/>
  <c r="C18" i="20162"/>
  <c r="D17" i="20162"/>
  <c r="C17" i="20162"/>
  <c r="D16" i="20162"/>
  <c r="C16" i="20162"/>
  <c r="D15" i="20162"/>
  <c r="C15" i="20162"/>
  <c r="D14" i="20162"/>
  <c r="C14" i="20162"/>
  <c r="D13" i="20162"/>
  <c r="C13" i="20162"/>
  <c r="D12" i="20162"/>
  <c r="C12" i="20162"/>
  <c r="D11" i="20162"/>
  <c r="C11" i="20162"/>
  <c r="D10" i="20162"/>
  <c r="C10" i="20162"/>
  <c r="D9" i="20162"/>
  <c r="C9" i="20162"/>
  <c r="D8" i="20162"/>
  <c r="C8" i="20162"/>
  <c r="D7" i="20162"/>
  <c r="C7" i="20162"/>
  <c r="D6" i="20162"/>
  <c r="C6" i="20162"/>
  <c r="D5" i="20162"/>
  <c r="C5" i="20162"/>
  <c r="D4" i="20162"/>
  <c r="C4" i="20162"/>
  <c r="I29" i="20111" l="1"/>
  <c r="J29" i="20111"/>
  <c r="K29" i="20111"/>
  <c r="L29" i="20111"/>
  <c r="M29" i="20111"/>
  <c r="N29" i="20111"/>
  <c r="O29" i="20111"/>
  <c r="P29" i="20111"/>
  <c r="Q29" i="20111"/>
  <c r="R29" i="20111"/>
  <c r="S29" i="20111"/>
  <c r="Y4" i="19973" l="1"/>
  <c r="V5" i="19973"/>
  <c r="U5" i="19973"/>
  <c r="R5" i="19973"/>
  <c r="T5" i="19973"/>
  <c r="AA5" i="19973"/>
  <c r="Z5" i="19973"/>
  <c r="Y5" i="19973"/>
  <c r="X5" i="19973"/>
  <c r="S5" i="19973"/>
  <c r="P5" i="19973"/>
  <c r="O5" i="19973"/>
  <c r="Q5" i="19973"/>
  <c r="M5" i="19973"/>
  <c r="L5" i="19973"/>
  <c r="J5" i="19973"/>
  <c r="Y3" i="19973"/>
  <c r="A11" i="20160" l="1"/>
  <c r="G5" i="20077" l="1"/>
  <c r="F5" i="20077"/>
  <c r="H4" i="20077"/>
  <c r="Q48" i="20085"/>
  <c r="P48" i="20085"/>
  <c r="O48" i="20085"/>
  <c r="N48" i="20085"/>
  <c r="G48" i="20085"/>
  <c r="L48" i="20085"/>
  <c r="F48" i="20085"/>
  <c r="I48" i="20085"/>
  <c r="E48" i="20085"/>
  <c r="H48" i="20085"/>
  <c r="J48" i="20085"/>
  <c r="K48" i="20085"/>
  <c r="C48" i="20085"/>
  <c r="F7" i="19969" l="1"/>
  <c r="F15" i="19969"/>
  <c r="F23" i="19969"/>
  <c r="F31" i="19969"/>
  <c r="F39" i="19969"/>
  <c r="F47" i="19969"/>
  <c r="F55" i="19969"/>
  <c r="F5" i="19969"/>
  <c r="F28" i="19969"/>
  <c r="F44" i="19969"/>
  <c r="F21" i="19969"/>
  <c r="F37" i="19969"/>
  <c r="F6" i="19969"/>
  <c r="F38" i="19969"/>
  <c r="F54" i="19969"/>
  <c r="F8" i="19969"/>
  <c r="F16" i="19969"/>
  <c r="F24" i="19969"/>
  <c r="F32" i="19969"/>
  <c r="F40" i="19969"/>
  <c r="F48" i="19969"/>
  <c r="F12" i="19969"/>
  <c r="F45" i="19969"/>
  <c r="F22" i="19969"/>
  <c r="F46" i="19969"/>
  <c r="F9" i="19969"/>
  <c r="F17" i="19969"/>
  <c r="F25" i="19969"/>
  <c r="F33" i="19969"/>
  <c r="F41" i="19969"/>
  <c r="F49" i="19969"/>
  <c r="F19" i="19969"/>
  <c r="F43" i="19969"/>
  <c r="F36" i="19969"/>
  <c r="F29" i="19969"/>
  <c r="F14" i="19969"/>
  <c r="F10" i="19969"/>
  <c r="F18" i="19969"/>
  <c r="F26" i="19969"/>
  <c r="F34" i="19969"/>
  <c r="F42" i="19969"/>
  <c r="F50" i="19969"/>
  <c r="F11" i="19969"/>
  <c r="F27" i="19969"/>
  <c r="F35" i="19969"/>
  <c r="F51" i="19969"/>
  <c r="F20" i="19969"/>
  <c r="F52" i="19969"/>
  <c r="F13" i="19969"/>
  <c r="F53" i="19969"/>
  <c r="F30" i="19969"/>
  <c r="G10" i="19969"/>
  <c r="G18" i="19969"/>
  <c r="G26" i="19969"/>
  <c r="G34" i="19969"/>
  <c r="G42" i="19969"/>
  <c r="G50" i="19969"/>
  <c r="G15" i="19969"/>
  <c r="G47" i="19969"/>
  <c r="G16" i="19969"/>
  <c r="G48" i="19969"/>
  <c r="G9" i="19969"/>
  <c r="G41" i="19969"/>
  <c r="G11" i="19969"/>
  <c r="G19" i="19969"/>
  <c r="G27" i="19969"/>
  <c r="G35" i="19969"/>
  <c r="G43" i="19969"/>
  <c r="G51" i="19969"/>
  <c r="G7" i="19969"/>
  <c r="G8" i="19969"/>
  <c r="G5" i="19969"/>
  <c r="G33" i="19969"/>
  <c r="G12" i="19969"/>
  <c r="G20" i="19969"/>
  <c r="G28" i="19969"/>
  <c r="G36" i="19969"/>
  <c r="G44" i="19969"/>
  <c r="G52" i="19969"/>
  <c r="G14" i="19969"/>
  <c r="G46" i="19969"/>
  <c r="G23" i="19969"/>
  <c r="G55" i="19969"/>
  <c r="G32" i="19969"/>
  <c r="G17" i="19969"/>
  <c r="G13" i="19969"/>
  <c r="G21" i="19969"/>
  <c r="G29" i="19969"/>
  <c r="G37" i="19969"/>
  <c r="G45" i="19969"/>
  <c r="G53" i="19969"/>
  <c r="G6" i="19969"/>
  <c r="G22" i="19969"/>
  <c r="G30" i="19969"/>
  <c r="G38" i="19969"/>
  <c r="G54" i="19969"/>
  <c r="G31" i="19969"/>
  <c r="G39" i="19969"/>
  <c r="G24" i="19969"/>
  <c r="G40" i="19969"/>
  <c r="G25" i="19969"/>
  <c r="G49" i="19969"/>
  <c r="E5" i="20077" l="1"/>
  <c r="D5" i="20077" l="1"/>
  <c r="N44" i="20085" l="1"/>
  <c r="C5" i="20077" l="1"/>
  <c r="C23" i="20085" l="1"/>
  <c r="B5" i="20077" l="1"/>
  <c r="D2" i="20085" l="1"/>
</calcChain>
</file>

<file path=xl/sharedStrings.xml><?xml version="1.0" encoding="utf-8"?>
<sst xmlns="http://schemas.openxmlformats.org/spreadsheetml/2006/main" count="1397" uniqueCount="728">
  <si>
    <t>Handel</t>
  </si>
  <si>
    <t>Sehr gute/ gute Geschäftslage</t>
  </si>
  <si>
    <t>Herbst 97</t>
  </si>
  <si>
    <t>Herbst 98</t>
  </si>
  <si>
    <t>Herbst 99</t>
  </si>
  <si>
    <t>Herbst 00</t>
  </si>
  <si>
    <t>Herbst 01</t>
  </si>
  <si>
    <t>Herbst 02</t>
  </si>
  <si>
    <t>Herbst 03</t>
  </si>
  <si>
    <t>Herbst 04</t>
  </si>
  <si>
    <t>Herbst 05</t>
  </si>
  <si>
    <t>Herbst 06</t>
  </si>
  <si>
    <t>Herbst 07</t>
  </si>
  <si>
    <t>Herbst 08</t>
  </si>
  <si>
    <t>Dienstleistungen</t>
  </si>
  <si>
    <t>Baugewerbe</t>
  </si>
  <si>
    <t>Aktuelle Geschäftslage nach Branchen</t>
  </si>
  <si>
    <t>Erwartete Geschäftsentwicklung in den nächsten sechs Monaten</t>
  </si>
  <si>
    <t>Herbst 09</t>
  </si>
  <si>
    <t>Chemie/
Kunststoff</t>
  </si>
  <si>
    <t>Dienst-
leistungen</t>
  </si>
  <si>
    <t>Agrar-
wirtschaft</t>
  </si>
  <si>
    <t>Ernährung/
Tabak</t>
  </si>
  <si>
    <t>Herbst 10</t>
  </si>
  <si>
    <t>West</t>
  </si>
  <si>
    <t>Ost</t>
  </si>
  <si>
    <t>Metall</t>
  </si>
  <si>
    <t>Elektro</t>
  </si>
  <si>
    <t>Insgesamt</t>
  </si>
  <si>
    <t>Gute / sehr gute Lage</t>
  </si>
  <si>
    <t>Aktuell</t>
  </si>
  <si>
    <t>Chemie</t>
  </si>
  <si>
    <t>Bau</t>
  </si>
  <si>
    <t>Ernährung</t>
  </si>
  <si>
    <t>Agrar</t>
  </si>
  <si>
    <t>Ist Ihr Unternehmen geschäftlich im Ausland engagiert, zum Beispiel in Form von Export, Import, Joint Ventures, Produktion im Ausland, Kooperationen usw.?</t>
  </si>
  <si>
    <t>Umsatz:
&lt; 5Mio€</t>
  </si>
  <si>
    <t>Herbst 11</t>
  </si>
  <si>
    <t>Erwartungs-Saldo</t>
  </si>
  <si>
    <t>bis 20 Besch.</t>
  </si>
  <si>
    <t>Geschäftliches Klima zur Hausbank</t>
  </si>
  <si>
    <t>Alle</t>
  </si>
  <si>
    <t>bis 100 B.</t>
  </si>
  <si>
    <t>bis 200 B.</t>
  </si>
  <si>
    <t>über 200 B.</t>
  </si>
  <si>
    <t>H11</t>
  </si>
  <si>
    <t>F10</t>
  </si>
  <si>
    <t>F12</t>
  </si>
  <si>
    <t>Herbst 12</t>
  </si>
  <si>
    <t>H12</t>
  </si>
  <si>
    <t>Saldo</t>
  </si>
  <si>
    <t>F13</t>
  </si>
  <si>
    <t>Auslandsaktivitäten</t>
  </si>
  <si>
    <t>Frühjahr 2011</t>
  </si>
  <si>
    <t>Frühjahr 2013</t>
  </si>
  <si>
    <t>Lage-saldo</t>
  </si>
  <si>
    <t>Metall/Stahl/
Kfz/MBau</t>
  </si>
  <si>
    <t>Herbst 13</t>
  </si>
  <si>
    <t>Herbst 2013</t>
  </si>
  <si>
    <t>H13</t>
  </si>
  <si>
    <t>Fertig</t>
  </si>
  <si>
    <t>Aktuelle Problemfelder</t>
  </si>
  <si>
    <t>Arbeiter-/Facharbeitermangel</t>
  </si>
  <si>
    <t>Auftragslage</t>
  </si>
  <si>
    <t>Konkurrenzsituation</t>
  </si>
  <si>
    <t>Lohn-/Gehaltskosten</t>
  </si>
  <si>
    <t>Steuerbelastung</t>
  </si>
  <si>
    <t>Bürokratie</t>
  </si>
  <si>
    <t>Zahlungsmoral der Kunden</t>
  </si>
  <si>
    <t>Energiekosten</t>
  </si>
  <si>
    <t>Rohstoff-/Materialkosten</t>
  </si>
  <si>
    <t>Sonstiges</t>
  </si>
  <si>
    <t>Finanzierungsbedingungen</t>
  </si>
  <si>
    <t>Beteiligungskapital</t>
  </si>
  <si>
    <t>Deckung über</t>
  </si>
  <si>
    <t>Bankkredite</t>
  </si>
  <si>
    <t>Kapitalmarkt</t>
  </si>
  <si>
    <t>Deutschland</t>
  </si>
  <si>
    <t>51 bis 100 B.</t>
  </si>
  <si>
    <t>101 bis 200 B.</t>
  </si>
  <si>
    <t xml:space="preserve"> </t>
  </si>
  <si>
    <t>Herbst 14</t>
  </si>
  <si>
    <t>Frühjahr 2014</t>
  </si>
  <si>
    <t>Herbst 2014</t>
  </si>
  <si>
    <t>Innenfinanzierung</t>
  </si>
  <si>
    <t>Baden-Württemberg</t>
  </si>
  <si>
    <t>Bayern</t>
  </si>
  <si>
    <t>Frühjahr 2015</t>
  </si>
  <si>
    <t>F15</t>
  </si>
  <si>
    <t>H14</t>
  </si>
  <si>
    <t>F14</t>
  </si>
  <si>
    <t>Herbst 15</t>
  </si>
  <si>
    <t>Herbst 2015</t>
  </si>
  <si>
    <t>Nordrhein-Westfalen</t>
  </si>
  <si>
    <t>Frühjahr 2016</t>
  </si>
  <si>
    <t>H15</t>
  </si>
  <si>
    <t>F16</t>
  </si>
  <si>
    <t>Titel</t>
  </si>
  <si>
    <t>Zeitreihenbeschreibung</t>
  </si>
  <si>
    <t>Transformation</t>
  </si>
  <si>
    <t>-</t>
  </si>
  <si>
    <t>Herbst 16</t>
  </si>
  <si>
    <t>Herbst 2016</t>
  </si>
  <si>
    <t>H16</t>
  </si>
  <si>
    <t>Frühjahr 2017</t>
  </si>
  <si>
    <t>F17</t>
  </si>
  <si>
    <t>Bilanzqualitätsindex</t>
  </si>
  <si>
    <t>Anmerkung: Kennzahlen in Prozent und auf eine Nachkommastellen gerundet</t>
  </si>
  <si>
    <t>Indexierung der einzelnen Parameter</t>
  </si>
  <si>
    <t>Bilanzjahr</t>
  </si>
  <si>
    <t>Eigenkapitalquote</t>
  </si>
  <si>
    <t>indexierte EKQ</t>
  </si>
  <si>
    <t>Gesamtkapitalrentabilität</t>
  </si>
  <si>
    <t>indexierte GKR</t>
  </si>
  <si>
    <t>Gesamkapitalumschlag</t>
  </si>
  <si>
    <t>indexierter GKU</t>
  </si>
  <si>
    <t>Liquidität 2. Grades</t>
  </si>
  <si>
    <t>indexierte L2</t>
  </si>
  <si>
    <t>Dynamischer Verschuldungsgrad</t>
  </si>
  <si>
    <t>indexierter DV</t>
  </si>
  <si>
    <t>Gesamtindex</t>
  </si>
  <si>
    <t>Gesamtkapitalumschlag</t>
  </si>
  <si>
    <t>Gesamtindex (2001-2010 = 100)</t>
  </si>
  <si>
    <t>Herbst 17</t>
  </si>
  <si>
    <t>Herbst 2017</t>
  </si>
  <si>
    <t>H17</t>
  </si>
  <si>
    <t>Bis 20 Besch.</t>
  </si>
  <si>
    <t>Über 200 Besch.</t>
  </si>
  <si>
    <t>Bis 200 Besch.</t>
  </si>
  <si>
    <t>Bis 100 Besch.</t>
  </si>
  <si>
    <t>Frühjahr 2018</t>
  </si>
  <si>
    <t>F18</t>
  </si>
  <si>
    <t>Herbst 18</t>
  </si>
  <si>
    <t>Herbst 2018</t>
  </si>
  <si>
    <t>21 bis 50 Besch.</t>
  </si>
  <si>
    <t>51 bis 100 Besch.</t>
  </si>
  <si>
    <t>101 bis 200 Besch.</t>
  </si>
  <si>
    <t>über 200 Besch.</t>
  </si>
  <si>
    <t>H18</t>
  </si>
  <si>
    <t>Metall/Kfz/Mbau</t>
  </si>
  <si>
    <t>Aktueller Datenstand*</t>
  </si>
  <si>
    <t>Erste Berechnungen</t>
  </si>
  <si>
    <t>Frühjahr 2019</t>
  </si>
  <si>
    <t>5 bis 
&lt; 25Mio€</t>
  </si>
  <si>
    <t>25 bis 
&lt; 50Mio€</t>
  </si>
  <si>
    <t>F19</t>
  </si>
  <si>
    <t>&gt; 50Mio€</t>
  </si>
  <si>
    <t>Investitionen</t>
  </si>
  <si>
    <t>ja</t>
  </si>
  <si>
    <t>Herbst 19</t>
  </si>
  <si>
    <t>H19</t>
  </si>
  <si>
    <t>Herbst 2019</t>
  </si>
  <si>
    <t>21 bis 50 B.</t>
  </si>
  <si>
    <t>F20</t>
  </si>
  <si>
    <t>Frühjahr 2020</t>
  </si>
  <si>
    <t>Quelle: VR Bilanzanalyse Frühjahr 2020</t>
  </si>
  <si>
    <t>Herbst 20</t>
  </si>
  <si>
    <t>1995</t>
  </si>
  <si>
    <t>1996</t>
  </si>
  <si>
    <t>Herbst 95</t>
  </si>
  <si>
    <t>Herbst 96</t>
  </si>
  <si>
    <t>Herbst 2020</t>
  </si>
  <si>
    <t>Auswirkungen der Corona-Krise</t>
  </si>
  <si>
    <t>Corona-Krise</t>
  </si>
  <si>
    <t>Q3 Zahlen nachtragen!</t>
  </si>
  <si>
    <t>H20</t>
  </si>
  <si>
    <t>21 bis 100 B.</t>
  </si>
  <si>
    <t>Langfristiger Durchschnitt</t>
  </si>
  <si>
    <t>Digitale Kommunikation/Konferenztechnik</t>
  </si>
  <si>
    <t>Digitale Kommunikation/ Konferenztechnik</t>
  </si>
  <si>
    <t>Mehr interne Kommunikation/Information</t>
  </si>
  <si>
    <t>Hinterfragen/Verändern etablierter Arbeitsweisen</t>
  </si>
  <si>
    <t>Verankerung neuer Karrierepfade</t>
  </si>
  <si>
    <t>Schaffung zeitl./örtl. Freiräume durch flexibles Arbeiten</t>
  </si>
  <si>
    <t>Verankerung innovativer Arbeitsmethoden wie agiles Arbeiten</t>
  </si>
  <si>
    <t>Weiterbildung</t>
  </si>
  <si>
    <t xml:space="preserve">Keine Maßnahmen zur Förderung </t>
  </si>
  <si>
    <t>Eigenverantwortung/Pragmatismus 
statt Hierarchie/Vorgaben</t>
  </si>
  <si>
    <t>Verankerung innovativer Arbeits-
methoden, z.B. agiles Arbeiten</t>
  </si>
  <si>
    <t>Motivationssteigerung durch Honorierung von Innovations-Leistungen</t>
  </si>
  <si>
    <t>Motivationssteigerung durch Honorierung 
von Innovations-Leistungen</t>
  </si>
  <si>
    <t>Eigenverantwortung/ Pragmatismus statt Hierarchie/Vorgaben</t>
  </si>
  <si>
    <t>Was unternimmt Ihr Unternehmen, um die Innovationskraft Ihrer Mitarbeiter zu fördern? Welche Maßnahmen setzen Sie dazu ein?</t>
  </si>
  <si>
    <t>Mehr interne Kommu-nikation/Information</t>
  </si>
  <si>
    <t>Welche zukunftsorientierten Aktivitäten/Projekte haben aktuell Priorität für Ihr Unternehmen?</t>
  </si>
  <si>
    <t>Effizienzsteigerung</t>
  </si>
  <si>
    <t>F&amp;E/Innovationsmanagement</t>
  </si>
  <si>
    <t>Neue Arbeitsmodelle/-formen</t>
  </si>
  <si>
    <t>IT-Infrastruktur</t>
  </si>
  <si>
    <t>CO2-Emissionen reduzieren</t>
  </si>
  <si>
    <t>Digitalisierung</t>
  </si>
  <si>
    <t>Neue Technologien (KI, Big Data)</t>
  </si>
  <si>
    <t>Lieferketten anpassen</t>
  </si>
  <si>
    <t>Produktinnovationen</t>
  </si>
  <si>
    <t>Neue Geschäftsmodelle</t>
  </si>
  <si>
    <t>Erschließung neuer Märkte</t>
  </si>
  <si>
    <t>Mitarbeiterfortb. f. zukünftig notw. Kompetenzen</t>
  </si>
  <si>
    <t>Mitarbeiterfortb. für zukünftig notwendige Kompetenzen</t>
  </si>
  <si>
    <t>F&amp;E/Innovations-management</t>
  </si>
  <si>
    <t>Neue Arbeitsmodelle/ 
-formen</t>
  </si>
  <si>
    <t>Welchem der folgenden Statements würden Sie am ehesten zustimmen, wenn Sie an den Stellenwert von Digitalisierung und Innovationen in Ihrem Unternehmen denken?</t>
  </si>
  <si>
    <t>Statements</t>
  </si>
  <si>
    <t>Digitalisierung und Innovationen spielten füher kaum eine Rolle, doch die Corona-Krise war ein Weckruf</t>
  </si>
  <si>
    <t>Wir wollen mehr tun, haben aber aktuell nicht die finanziellen Mittel</t>
  </si>
  <si>
    <t>Wir wollen mehr tun, uns fehlen aber Fachkräfte und Spezialisten</t>
  </si>
  <si>
    <t>Das wäre sicherlich "nice to have", zuerst müssen wir aber andere Probleme lösen</t>
  </si>
  <si>
    <t>Das ist seit geraumer Zeit das "A und O" bei uns</t>
  </si>
  <si>
    <t>Das spielt in unserem Unternehmen nur eine untergeordnete Rolle</t>
  </si>
  <si>
    <t>erhöht</t>
  </si>
  <si>
    <t>gesenkt</t>
  </si>
  <si>
    <t>Schaffung zeiticher und örtlicher 
Freiräume durch flexibles Arbeiten</t>
  </si>
  <si>
    <t>Unterschiedliche Entwicklungen der Bilanzqualität in früheren Krisenjahren</t>
  </si>
  <si>
    <t>Krisendatierung basierend auf Schätzungergebnissen eines Markov-Switching-Modell unter Einbeziehung des BVR Konjunkturbarometers (siehe BVR Volkswirtschaft Kompakt vom 16. Juli 2020)</t>
  </si>
  <si>
    <t>Als Krisenjahre werden solche Jahre angesehen, in den in mindestens 6 Monaten die geschätzte Rezessionswahrscheinlichkeit über zwei Drittel liegt</t>
  </si>
  <si>
    <t>Dies ist bei den Jahren 2003, 2009 und 2012 gegeben</t>
  </si>
  <si>
    <t>Quelle: VR Bilanzanalyse Herbst 2020</t>
  </si>
  <si>
    <t>Geschäftslagebewertung verbesserte sich in fast allen Branchen und in allen Größenklassen (in v.H.)</t>
  </si>
  <si>
    <t>Quelle: VR Mittelstandsumfrage</t>
  </si>
  <si>
    <t>H97</t>
  </si>
  <si>
    <t>F98</t>
  </si>
  <si>
    <t>H98</t>
  </si>
  <si>
    <t>F99</t>
  </si>
  <si>
    <t>H99</t>
  </si>
  <si>
    <t>F00</t>
  </si>
  <si>
    <t>H00</t>
  </si>
  <si>
    <t>F01</t>
  </si>
  <si>
    <t>H01</t>
  </si>
  <si>
    <t>F02</t>
  </si>
  <si>
    <t>H02</t>
  </si>
  <si>
    <t>F03</t>
  </si>
  <si>
    <t>H03</t>
  </si>
  <si>
    <t>F04</t>
  </si>
  <si>
    <t>H04</t>
  </si>
  <si>
    <t>F05</t>
  </si>
  <si>
    <t>H05</t>
  </si>
  <si>
    <t>F06</t>
  </si>
  <si>
    <t>H06</t>
  </si>
  <si>
    <t>F07</t>
  </si>
  <si>
    <t>H07</t>
  </si>
  <si>
    <t>F08</t>
  </si>
  <si>
    <t>H08</t>
  </si>
  <si>
    <t>F09</t>
  </si>
  <si>
    <t>H09</t>
  </si>
  <si>
    <t>H10</t>
  </si>
  <si>
    <t>F11</t>
  </si>
  <si>
    <t>Nicht in allen Branchen verbesserten sich die Erwartungen (in v.H. der Befragten)</t>
  </si>
  <si>
    <t>Geschäftserwartungen konnten sich im Herbst immerhin etwas verbessern (Saldo der Antworten)</t>
  </si>
  <si>
    <t>Chemie, Pharma, Kunststoff</t>
  </si>
  <si>
    <t xml:space="preserve">Dienstleistungen </t>
  </si>
  <si>
    <t>Lagebewertung im Mittelstand</t>
  </si>
  <si>
    <t>Metall-, Automobil- und Maschinenbau erholt sich im Gegensatz zur Elektroindustrie eher wenig</t>
  </si>
  <si>
    <t>Chemie- und Kunststoffbranche verschlechtert sich sogar erneut, während der Bau unbetroffen bleibt</t>
  </si>
  <si>
    <t>Handel und Dienstleistungen überschreiten nun immerhin ihre Finanzmarktkrisenniveaus</t>
  </si>
  <si>
    <t>Auch Agrarwirtschaft und Ernährungsgewerbe liegen deutlich über ihren Frühjahrsergebnissen</t>
  </si>
  <si>
    <t>Lage: Mittelstand</t>
  </si>
  <si>
    <t>Lage: ifo</t>
  </si>
  <si>
    <t>Umfrage (Saldo)</t>
  </si>
  <si>
    <t>Aktuelle Lage im Mittelstand (linke Skala) übertrifft weiter die Geschäftslage aller Unternehmen (rechte Skala)</t>
  </si>
  <si>
    <t>Quelle: VR Mittelstandsumfrage, DZ BANK ifo Institut</t>
  </si>
  <si>
    <t>Bürokratie und Facharbeitermangel bereiten den Mittelständlern noch größere Sorgen als die Auswirkungen der Corona-Krise (in v.H. der Befragten)</t>
  </si>
  <si>
    <t>Corona-Krise belastet vor allem Mittelständler in Nordrhein-Westfalen und Baden-Württemberg (in v.H. der Befragten)</t>
  </si>
  <si>
    <t>Mittelstand hat in den vergangenen sechs Monaten mehrheitlich Personal abgebaut</t>
  </si>
  <si>
    <t>davon höhere Investitionen</t>
  </si>
  <si>
    <t>Investitionsplanungen sinken auf Niveau vom Frühjahr 2010</t>
  </si>
  <si>
    <t>Lage, gut plus sehr gut</t>
  </si>
  <si>
    <t>&lt;20 
employees</t>
  </si>
  <si>
    <t xml:space="preserve">20 - 100 </t>
  </si>
  <si>
    <t>100 - 200</t>
  </si>
  <si>
    <t>&gt; 200 employees</t>
  </si>
  <si>
    <t>Construction</t>
  </si>
  <si>
    <t>Chemicals</t>
  </si>
  <si>
    <t>Electrical</t>
  </si>
  <si>
    <t>Metal</t>
  </si>
  <si>
    <t>Services</t>
  </si>
  <si>
    <t>Trade</t>
  </si>
  <si>
    <t>Food</t>
  </si>
  <si>
    <t>Agriculture</t>
  </si>
  <si>
    <t>Gesamt</t>
  </si>
  <si>
    <t>Dienstleistung</t>
  </si>
  <si>
    <t>Beschäftigungssaldo</t>
  </si>
  <si>
    <t>Chemical</t>
  </si>
  <si>
    <t>Dienstleist.</t>
  </si>
  <si>
    <t xml:space="preserve">     Metall/Kfz/
Maschinenbau</t>
  </si>
  <si>
    <t>delta1</t>
  </si>
  <si>
    <t>delta2</t>
  </si>
  <si>
    <t>Positive Erwartungen</t>
  </si>
  <si>
    <t>Investitionen nach Branchen</t>
  </si>
  <si>
    <t>Investitionserhöhung nach Branchen (der investierenden Unternehmen)</t>
  </si>
  <si>
    <t>Investitionserhöhung nach Branchen (bezogen auf alle Unternehmen)</t>
  </si>
  <si>
    <t>Preiserwartungen nach Branchen (Saldo)</t>
  </si>
  <si>
    <t>Preise</t>
  </si>
  <si>
    <t>Investitionsneigung nach Branchen (in v.H.)</t>
  </si>
  <si>
    <t>Absatzpreiserwartungen nach Branchen (Saldo der Antworten)</t>
  </si>
  <si>
    <t>S. 11 rechts</t>
  </si>
  <si>
    <t>S. 10 rechts</t>
  </si>
  <si>
    <t>S. 9 rechts</t>
  </si>
  <si>
    <t>Beschäftigungserwartungen nach Branchen (Saldo der Antworten)</t>
  </si>
  <si>
    <t>Absatzpreise: Vergleich Erwartung (Saldo der Antworten) und Ist-Entwicklung (in v.H. gg. Vj.)</t>
  </si>
  <si>
    <t>Beschäftigung: Vergleich Erwartung (Saldo der Antworten) und Ist-Entwicklung (in v.H. gg. Vj.)</t>
  </si>
  <si>
    <t>S.9 links</t>
  </si>
  <si>
    <t>S.11 links</t>
  </si>
  <si>
    <t>Inflationserwartungen</t>
  </si>
  <si>
    <t>Monatswerte</t>
  </si>
  <si>
    <t>Umfrage-Saldo</t>
  </si>
  <si>
    <t>Verbraucherpreis (rechts)</t>
  </si>
  <si>
    <t>Erzeugerpreis (rechts)</t>
  </si>
  <si>
    <t>Umfrage (Handel)</t>
  </si>
  <si>
    <t>Umfrage (Dienstl)</t>
  </si>
  <si>
    <t>Handel und Dienste</t>
  </si>
  <si>
    <t>F96</t>
  </si>
  <si>
    <t>1996 02</t>
  </si>
  <si>
    <t>1996 03</t>
  </si>
  <si>
    <t>1996 04</t>
  </si>
  <si>
    <t>1996 05</t>
  </si>
  <si>
    <t>1996 06</t>
  </si>
  <si>
    <t>1996 07</t>
  </si>
  <si>
    <t>H96</t>
  </si>
  <si>
    <t>1996 08</t>
  </si>
  <si>
    <t>1996 09</t>
  </si>
  <si>
    <t>1996 10</t>
  </si>
  <si>
    <t>1996 11</t>
  </si>
  <si>
    <t>1996 12</t>
  </si>
  <si>
    <t>F97</t>
  </si>
  <si>
    <t>1997 02</t>
  </si>
  <si>
    <t>1997 03</t>
  </si>
  <si>
    <t>1997 04</t>
  </si>
  <si>
    <t>1997 05</t>
  </si>
  <si>
    <t>1997 06</t>
  </si>
  <si>
    <t>1997 07</t>
  </si>
  <si>
    <t>1997 08</t>
  </si>
  <si>
    <t>1997 09</t>
  </si>
  <si>
    <t>1997 10</t>
  </si>
  <si>
    <t>1997 11</t>
  </si>
  <si>
    <t>1997 12</t>
  </si>
  <si>
    <t>1998 02</t>
  </si>
  <si>
    <t>1998 03</t>
  </si>
  <si>
    <t>1998 04</t>
  </si>
  <si>
    <t>1998 05</t>
  </si>
  <si>
    <t>1998 06</t>
  </si>
  <si>
    <t>1998 07</t>
  </si>
  <si>
    <t>1998 08</t>
  </si>
  <si>
    <t>1998 09</t>
  </si>
  <si>
    <t>1998 10</t>
  </si>
  <si>
    <t>1998 11</t>
  </si>
  <si>
    <t>1998 12</t>
  </si>
  <si>
    <t>1999 02</t>
  </si>
  <si>
    <t>1999 03</t>
  </si>
  <si>
    <t>1999 04</t>
  </si>
  <si>
    <t>1999 05</t>
  </si>
  <si>
    <t>1999 06</t>
  </si>
  <si>
    <t>1999 07</t>
  </si>
  <si>
    <t>1999 08</t>
  </si>
  <si>
    <t>1999 09</t>
  </si>
  <si>
    <t>1999 10</t>
  </si>
  <si>
    <t>1999 11</t>
  </si>
  <si>
    <t>1999 12</t>
  </si>
  <si>
    <t>00</t>
  </si>
  <si>
    <t>2000 02</t>
  </si>
  <si>
    <t>2000 03</t>
  </si>
  <si>
    <t>2000 04</t>
  </si>
  <si>
    <t>2000 05</t>
  </si>
  <si>
    <t>2000 06</t>
  </si>
  <si>
    <t>2000 07</t>
  </si>
  <si>
    <t>2000 08</t>
  </si>
  <si>
    <t>2000 09</t>
  </si>
  <si>
    <t>2000 10</t>
  </si>
  <si>
    <t>2000 11</t>
  </si>
  <si>
    <t>2000 12</t>
  </si>
  <si>
    <t>01</t>
  </si>
  <si>
    <t>2001 02</t>
  </si>
  <si>
    <t>2001 03</t>
  </si>
  <si>
    <t>2001 04</t>
  </si>
  <si>
    <t>2001 05</t>
  </si>
  <si>
    <t>2001 06</t>
  </si>
  <si>
    <t>2001 07</t>
  </si>
  <si>
    <t>2001 08</t>
  </si>
  <si>
    <t>2001 09</t>
  </si>
  <si>
    <t>2001 10</t>
  </si>
  <si>
    <t>2001 11</t>
  </si>
  <si>
    <t>2001 12</t>
  </si>
  <si>
    <t>02</t>
  </si>
  <si>
    <t>2002 02</t>
  </si>
  <si>
    <t>2002 03</t>
  </si>
  <si>
    <t>2002 04</t>
  </si>
  <si>
    <t>2002 05</t>
  </si>
  <si>
    <t>2002 06</t>
  </si>
  <si>
    <t>2002 07</t>
  </si>
  <si>
    <t>2002 08</t>
  </si>
  <si>
    <t>2002 09</t>
  </si>
  <si>
    <t>2002 10</t>
  </si>
  <si>
    <t>2002 11</t>
  </si>
  <si>
    <t>2002 12</t>
  </si>
  <si>
    <t>03</t>
  </si>
  <si>
    <t>2003 02</t>
  </si>
  <si>
    <t>2003 03</t>
  </si>
  <si>
    <t>2003 04</t>
  </si>
  <si>
    <t>2003 05</t>
  </si>
  <si>
    <t>2003 06</t>
  </si>
  <si>
    <t>2003 07</t>
  </si>
  <si>
    <t>2003 08</t>
  </si>
  <si>
    <t>2003 09</t>
  </si>
  <si>
    <t>2003 10</t>
  </si>
  <si>
    <t>2003 11</t>
  </si>
  <si>
    <t>2003 12</t>
  </si>
  <si>
    <t>04</t>
  </si>
  <si>
    <t>05</t>
  </si>
  <si>
    <t>06</t>
  </si>
  <si>
    <t>07</t>
  </si>
  <si>
    <t>08</t>
  </si>
  <si>
    <t>09</t>
  </si>
  <si>
    <t>10</t>
  </si>
  <si>
    <t>Beschäftigungserwartungen</t>
  </si>
  <si>
    <t>DZ-Umfrage: steigen minus fallen, in % (linke Skala)</t>
  </si>
  <si>
    <t>Ist-Entwicklung, in % ggü. Vorjahr (rechte Skala)</t>
  </si>
  <si>
    <t>Umfrage (links)</t>
  </si>
  <si>
    <t>Gesamtwirtschaft: Beschäftigung, J/J, sb., in % (rechts)</t>
  </si>
  <si>
    <t>95</t>
  </si>
  <si>
    <t>96</t>
  </si>
  <si>
    <t>97</t>
  </si>
  <si>
    <t>98</t>
  </si>
  <si>
    <t>99</t>
  </si>
  <si>
    <t>Auslandsengagement nimmt weiter ab (in v.H. der Befragten)</t>
  </si>
  <si>
    <t>Business climate (ifo); Total; Balance, %, sa</t>
  </si>
  <si>
    <t>Jan'04</t>
  </si>
  <si>
    <t>Jan'02</t>
  </si>
  <si>
    <t>Feb'04</t>
  </si>
  <si>
    <t>Feb'02</t>
  </si>
  <si>
    <t>Mär'04</t>
  </si>
  <si>
    <t>Mär'02</t>
  </si>
  <si>
    <t>Apr'04</t>
  </si>
  <si>
    <t>Apr'02</t>
  </si>
  <si>
    <t>Mai'04</t>
  </si>
  <si>
    <t>Mai'02</t>
  </si>
  <si>
    <t>Jun'04</t>
  </si>
  <si>
    <t>Jun'02</t>
  </si>
  <si>
    <t>Jul'04</t>
  </si>
  <si>
    <t>Jul'02</t>
  </si>
  <si>
    <t>Aug'04</t>
  </si>
  <si>
    <t>Aug'02</t>
  </si>
  <si>
    <t>Sep'04</t>
  </si>
  <si>
    <t>Sep'02</t>
  </si>
  <si>
    <t>Okt'04</t>
  </si>
  <si>
    <t>Okt'02</t>
  </si>
  <si>
    <t>Nov'04</t>
  </si>
  <si>
    <t>Nov'02</t>
  </si>
  <si>
    <t>Dez'04</t>
  </si>
  <si>
    <t>Dez'02</t>
  </si>
  <si>
    <t>Jan'05</t>
  </si>
  <si>
    <t>Jan'03</t>
  </si>
  <si>
    <t>Feb'05</t>
  </si>
  <si>
    <t>Feb'03</t>
  </si>
  <si>
    <t>Mär'05</t>
  </si>
  <si>
    <t>Mär'03</t>
  </si>
  <si>
    <t>Apr'05</t>
  </si>
  <si>
    <t>Apr'03</t>
  </si>
  <si>
    <t>Mai'05</t>
  </si>
  <si>
    <t>Mai'03</t>
  </si>
  <si>
    <t>Jun'05</t>
  </si>
  <si>
    <t>Jun'03</t>
  </si>
  <si>
    <t>Jul'05</t>
  </si>
  <si>
    <t>Jul'03</t>
  </si>
  <si>
    <t>Aug'05</t>
  </si>
  <si>
    <t>Aug'03</t>
  </si>
  <si>
    <t>Sep'05</t>
  </si>
  <si>
    <t>Sep'03</t>
  </si>
  <si>
    <t>Okt'05</t>
  </si>
  <si>
    <t>Okt'03</t>
  </si>
  <si>
    <t>Nov'05</t>
  </si>
  <si>
    <t>Nov'03</t>
  </si>
  <si>
    <t>Dez'05</t>
  </si>
  <si>
    <t>Dez'03</t>
  </si>
  <si>
    <t>Jan'06</t>
  </si>
  <si>
    <t>Feb'06</t>
  </si>
  <si>
    <t>Mär'06</t>
  </si>
  <si>
    <t>Apr'06</t>
  </si>
  <si>
    <t>Mai'06</t>
  </si>
  <si>
    <t>Jun'06</t>
  </si>
  <si>
    <t>Jul'06</t>
  </si>
  <si>
    <t>Aug'06</t>
  </si>
  <si>
    <t>Sep'06</t>
  </si>
  <si>
    <t>Okt'06</t>
  </si>
  <si>
    <t>Nov'06</t>
  </si>
  <si>
    <t>Dez'06</t>
  </si>
  <si>
    <t>ifo Geschäftsklima Deutschland</t>
  </si>
  <si>
    <t>Lage</t>
  </si>
  <si>
    <t>Erwartung</t>
  </si>
  <si>
    <t>Personal</t>
  </si>
  <si>
    <t>Jan'07</t>
  </si>
  <si>
    <t>S97</t>
  </si>
  <si>
    <t>Feb'07</t>
  </si>
  <si>
    <t>A97</t>
  </si>
  <si>
    <t>Mär'07</t>
  </si>
  <si>
    <t>S98</t>
  </si>
  <si>
    <t>Apr'07</t>
  </si>
  <si>
    <t>A98</t>
  </si>
  <si>
    <t>Mai'07</t>
  </si>
  <si>
    <t>S99</t>
  </si>
  <si>
    <t>Jun'07</t>
  </si>
  <si>
    <t>A99</t>
  </si>
  <si>
    <t>Jul'07</t>
  </si>
  <si>
    <t>S00</t>
  </si>
  <si>
    <t>Aug'07</t>
  </si>
  <si>
    <t>A00</t>
  </si>
  <si>
    <t>Sep'07</t>
  </si>
  <si>
    <t>S01</t>
  </si>
  <si>
    <t>Okt'07</t>
  </si>
  <si>
    <t>A01</t>
  </si>
  <si>
    <t>Nov'07</t>
  </si>
  <si>
    <t>S02</t>
  </si>
  <si>
    <t>Dez'07</t>
  </si>
  <si>
    <t>A02</t>
  </si>
  <si>
    <t>Jan'08</t>
  </si>
  <si>
    <t>S03</t>
  </si>
  <si>
    <t>Feb'08</t>
  </si>
  <si>
    <t>A03</t>
  </si>
  <si>
    <t>Mär'08</t>
  </si>
  <si>
    <t>S04</t>
  </si>
  <si>
    <t>Apr'08</t>
  </si>
  <si>
    <t>A04</t>
  </si>
  <si>
    <t>Mai'08</t>
  </si>
  <si>
    <t>S05</t>
  </si>
  <si>
    <t>Jun'08</t>
  </si>
  <si>
    <t>A05</t>
  </si>
  <si>
    <t>Jul'08</t>
  </si>
  <si>
    <t>S06</t>
  </si>
  <si>
    <t>Aug'08</t>
  </si>
  <si>
    <t>A06</t>
  </si>
  <si>
    <t>Sep'08</t>
  </si>
  <si>
    <t>S07</t>
  </si>
  <si>
    <t>Okt'08</t>
  </si>
  <si>
    <t>A07</t>
  </si>
  <si>
    <t>Nov'08</t>
  </si>
  <si>
    <t>S08</t>
  </si>
  <si>
    <t>Dez'08</t>
  </si>
  <si>
    <t>A08</t>
  </si>
  <si>
    <t>Jan'09</t>
  </si>
  <si>
    <t>S09</t>
  </si>
  <si>
    <t>Feb'09</t>
  </si>
  <si>
    <t>A09</t>
  </si>
  <si>
    <t>Mär'09</t>
  </si>
  <si>
    <t>S10</t>
  </si>
  <si>
    <t>Apr'09</t>
  </si>
  <si>
    <t>A10</t>
  </si>
  <si>
    <t>Mai'09</t>
  </si>
  <si>
    <t>S11</t>
  </si>
  <si>
    <t>Jun'09</t>
  </si>
  <si>
    <t>A11</t>
  </si>
  <si>
    <t>Jul'09</t>
  </si>
  <si>
    <t>S12</t>
  </si>
  <si>
    <t>Aug'09</t>
  </si>
  <si>
    <t>A12</t>
  </si>
  <si>
    <t>Sep'09</t>
  </si>
  <si>
    <t>S13</t>
  </si>
  <si>
    <t>Okt'09</t>
  </si>
  <si>
    <t>A13</t>
  </si>
  <si>
    <t>Nov'09</t>
  </si>
  <si>
    <t>S14</t>
  </si>
  <si>
    <t>Dez'09</t>
  </si>
  <si>
    <t>A14</t>
  </si>
  <si>
    <t>Jan'10</t>
  </si>
  <si>
    <t>S15</t>
  </si>
  <si>
    <t>Feb'10</t>
  </si>
  <si>
    <t>A15</t>
  </si>
  <si>
    <t>Mär'10</t>
  </si>
  <si>
    <t>S16</t>
  </si>
  <si>
    <t>Apr'10</t>
  </si>
  <si>
    <t>A16</t>
  </si>
  <si>
    <t>Mai'10</t>
  </si>
  <si>
    <t>S17</t>
  </si>
  <si>
    <t>Jun'10</t>
  </si>
  <si>
    <t>A17</t>
  </si>
  <si>
    <t>Jul'10</t>
  </si>
  <si>
    <t>S18</t>
  </si>
  <si>
    <t>Aug'10</t>
  </si>
  <si>
    <t>A18</t>
  </si>
  <si>
    <t>Sep'10</t>
  </si>
  <si>
    <t>S19</t>
  </si>
  <si>
    <t>Okt'10</t>
  </si>
  <si>
    <t>A19</t>
  </si>
  <si>
    <t>Nov'10</t>
  </si>
  <si>
    <t>S20</t>
  </si>
  <si>
    <t>Dez'10</t>
  </si>
  <si>
    <t>A20</t>
  </si>
  <si>
    <t>Jan'11</t>
  </si>
  <si>
    <t>Feb'11</t>
  </si>
  <si>
    <t>Mär'11</t>
  </si>
  <si>
    <t>Apr'11</t>
  </si>
  <si>
    <t>Mai'11</t>
  </si>
  <si>
    <t>Jun'11</t>
  </si>
  <si>
    <t>Jul'11</t>
  </si>
  <si>
    <t>Aug'11</t>
  </si>
  <si>
    <t>Sep'11</t>
  </si>
  <si>
    <t>Okt'11</t>
  </si>
  <si>
    <t>Nov'11</t>
  </si>
  <si>
    <t>Dez'11</t>
  </si>
  <si>
    <t>Jan'12</t>
  </si>
  <si>
    <t>Feb'12</t>
  </si>
  <si>
    <t>Mär'12</t>
  </si>
  <si>
    <t>Apr'12</t>
  </si>
  <si>
    <t>Mai'12</t>
  </si>
  <si>
    <t>Jun'12</t>
  </si>
  <si>
    <t>Jul'12</t>
  </si>
  <si>
    <t>Aug'12</t>
  </si>
  <si>
    <t>Sep'12</t>
  </si>
  <si>
    <t>Okt'12</t>
  </si>
  <si>
    <t>Nov'12</t>
  </si>
  <si>
    <t>Dez'12</t>
  </si>
  <si>
    <t>Jan'13</t>
  </si>
  <si>
    <t>Feb'13</t>
  </si>
  <si>
    <t>Mär'13</t>
  </si>
  <si>
    <t>Apr'13</t>
  </si>
  <si>
    <t>Mai'13</t>
  </si>
  <si>
    <t>Jun'13</t>
  </si>
  <si>
    <t>Jul'13</t>
  </si>
  <si>
    <t>Aug'13</t>
  </si>
  <si>
    <t>Sep'13</t>
  </si>
  <si>
    <t>Okt'13</t>
  </si>
  <si>
    <t>Nov'13</t>
  </si>
  <si>
    <t>Dez'13</t>
  </si>
  <si>
    <t>Jan'14</t>
  </si>
  <si>
    <t>Feb'14</t>
  </si>
  <si>
    <t>Mär'14</t>
  </si>
  <si>
    <t>Apr'14</t>
  </si>
  <si>
    <t>Mai'14</t>
  </si>
  <si>
    <t>Jun'14</t>
  </si>
  <si>
    <t>Jul'14</t>
  </si>
  <si>
    <t>Aug'14</t>
  </si>
  <si>
    <t>Sep'14</t>
  </si>
  <si>
    <t>Okt'14</t>
  </si>
  <si>
    <t>Nov'14</t>
  </si>
  <si>
    <t>Dez'14</t>
  </si>
  <si>
    <t>Jan'15</t>
  </si>
  <si>
    <t>Feb'15</t>
  </si>
  <si>
    <t>Mär'15</t>
  </si>
  <si>
    <t>Apr'15</t>
  </si>
  <si>
    <t>Mai'15</t>
  </si>
  <si>
    <t>Jun'15</t>
  </si>
  <si>
    <t>Jul'15</t>
  </si>
  <si>
    <t>Aug'15</t>
  </si>
  <si>
    <t>Sep'15</t>
  </si>
  <si>
    <t>Okt'15</t>
  </si>
  <si>
    <t>Nov'15</t>
  </si>
  <si>
    <t>Dez'15</t>
  </si>
  <si>
    <t>Jan'16</t>
  </si>
  <si>
    <t>Feb'16</t>
  </si>
  <si>
    <t>Mär'16</t>
  </si>
  <si>
    <t>Apr'16</t>
  </si>
  <si>
    <t>Mai'16</t>
  </si>
  <si>
    <t>Jun'16</t>
  </si>
  <si>
    <t>Jul'16</t>
  </si>
  <si>
    <t>Aug'16</t>
  </si>
  <si>
    <t>Sep'16</t>
  </si>
  <si>
    <t>Okt'16</t>
  </si>
  <si>
    <t>Nov'16</t>
  </si>
  <si>
    <t>Dez'16</t>
  </si>
  <si>
    <t>Jan'17</t>
  </si>
  <si>
    <t>Feb'17</t>
  </si>
  <si>
    <t>Mär'17</t>
  </si>
  <si>
    <t>Apr'17</t>
  </si>
  <si>
    <t>Mai'17</t>
  </si>
  <si>
    <t>Jun'17</t>
  </si>
  <si>
    <t>Jul'17</t>
  </si>
  <si>
    <t>Aug'17</t>
  </si>
  <si>
    <t>Sep'17</t>
  </si>
  <si>
    <t>Okt'17</t>
  </si>
  <si>
    <t>Nov'17</t>
  </si>
  <si>
    <t>Dez'17</t>
  </si>
  <si>
    <t>Jan'18</t>
  </si>
  <si>
    <t>Feb'18</t>
  </si>
  <si>
    <t>Mär'18</t>
  </si>
  <si>
    <t>Apr'18</t>
  </si>
  <si>
    <t>Mai'18</t>
  </si>
  <si>
    <t>Jun'18</t>
  </si>
  <si>
    <t>Jul'18</t>
  </si>
  <si>
    <t>Aug'18</t>
  </si>
  <si>
    <t>Sep'18</t>
  </si>
  <si>
    <t>Okt'18</t>
  </si>
  <si>
    <t>Nov'18</t>
  </si>
  <si>
    <t>Dez'18</t>
  </si>
  <si>
    <t>Jan'19</t>
  </si>
  <si>
    <t>Feb'19</t>
  </si>
  <si>
    <t>Mär'19</t>
  </si>
  <si>
    <t>Apr'19</t>
  </si>
  <si>
    <t>Mai'19</t>
  </si>
  <si>
    <t>Jun'19</t>
  </si>
  <si>
    <t>Jul'19</t>
  </si>
  <si>
    <t>Aug'19</t>
  </si>
  <si>
    <t>Sep'19</t>
  </si>
  <si>
    <t>Okt'19</t>
  </si>
  <si>
    <t>Nov'19</t>
  </si>
  <si>
    <t>Dez'19</t>
  </si>
  <si>
    <t>Jan'20</t>
  </si>
  <si>
    <t>Feb'20</t>
  </si>
  <si>
    <t>Mär'20</t>
  </si>
  <si>
    <t>Apr'20</t>
  </si>
  <si>
    <t>Mai'20</t>
  </si>
  <si>
    <t>Jun'20</t>
  </si>
  <si>
    <t>Jul'20</t>
  </si>
  <si>
    <t>Aug'20</t>
  </si>
  <si>
    <t>Sep'20</t>
  </si>
  <si>
    <t>Okt'20</t>
  </si>
  <si>
    <t>VR Mittelstandsindikator erholte sich weit weniger stark als das ifo Geschäftsklima (Antwortsalden)</t>
  </si>
  <si>
    <t>Nur Personalbestandserwartungen gaben weiter nach (Saldo der Antworten)</t>
  </si>
  <si>
    <t>Nov'20</t>
  </si>
  <si>
    <t>H19-F20</t>
  </si>
  <si>
    <t>F19-H19</t>
  </si>
  <si>
    <t>Min</t>
  </si>
  <si>
    <t>Max</t>
  </si>
  <si>
    <t>Rang</t>
  </si>
  <si>
    <t>Dienste</t>
  </si>
  <si>
    <t>Gesamtindikator nach Branchen</t>
  </si>
  <si>
    <t>Metall/Kfz/MBau</t>
  </si>
  <si>
    <t>Nicht alle Branchen konnten sich gegenüber dem Frühjahr verbessern (in Punkten)</t>
  </si>
  <si>
    <t>Geschäftsklima zur eigenen Hausbank nach Branchen und Größenklassen (Antwortsaldo)</t>
  </si>
  <si>
    <t>Quelle: VR Mittelstandsumfrage Herbst 2020</t>
  </si>
  <si>
    <t>Finanzierungsbedarf (in v.H. der Befragten)</t>
  </si>
  <si>
    <t>Entwicklung des Geschäftsklimas zur eigenen Hausbank (Antwortsaldo)</t>
  </si>
  <si>
    <t>Bankkredit bleibt weiterhin Mittel der Wahl (in v.H. der Befragten mit Finanzierungsbedarf)</t>
  </si>
  <si>
    <t>Quelle: VR Mittelstandsumfrage Herbst 2020, Mehrfachnennungen möglich</t>
  </si>
  <si>
    <t>Zustimmung zu ausgewählten Statements zum Stellenwert von Digitalisierung und Innovation (in v.H.)</t>
  </si>
  <si>
    <t>Anmerkung: Die befragten Mittelständler mussten sich für das Statement entscheiden, das die treffendste Aussage für ihr Unternehmen beinhaltete. Eine Mehrfachnennung war nicht möglich.</t>
  </si>
  <si>
    <t>Priorität von zukunftsorientierten Aktivitäten und Projekten (in v.H. der Befragten)</t>
  </si>
  <si>
    <t>Nach Branchen</t>
  </si>
  <si>
    <t>Nach Größenklassen</t>
  </si>
  <si>
    <t xml:space="preserve">Maßnahmen und Projekte zur Förderung der Innovationskraft der Mitarbeiter </t>
  </si>
  <si>
    <t>(in v.H. der Befragten)</t>
  </si>
  <si>
    <t>Bilanzqualitätsindex 2019 leicht gestiegen</t>
  </si>
  <si>
    <t>Eigenkapitalquote noch auf hohem Niveau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</si>
</sst>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0.0"/>
    <numFmt numFmtId="167" formatCode="_-* #,##0.0\ _€_-;\-* #,##0.0\ _€_-;_-* &quot;-&quot;??\ _€_-;_-@_-"/>
    <numFmt numFmtId="168" formatCode="yy"/>
    <numFmt numFmtId="169" formatCode="0.0%"/>
    <numFmt numFmtId="170" formatCode="_(* #,##0.00_);_(* \(#,##0.00\);_(* &quot;-&quot;??_);_(@_)"/>
    <numFmt numFmtId="171" formatCode="@\ *."/>
    <numFmt numFmtId="172" formatCode="\ \ \ \ \ \ \ \ \ \ @\ *."/>
    <numFmt numFmtId="173" formatCode="\ \ \ \ \ \ \ \ \ \ \ \ @\ *."/>
    <numFmt numFmtId="174" formatCode="\ \ \ \ \ \ \ \ \ \ \ \ @"/>
    <numFmt numFmtId="175" formatCode="\ \ \ \ \ \ \ \ \ \ \ \ \ @\ *."/>
    <numFmt numFmtId="176" formatCode="\ @\ *."/>
    <numFmt numFmtId="177" formatCode="\ @"/>
    <numFmt numFmtId="178" formatCode="\ \ @\ *."/>
    <numFmt numFmtId="179" formatCode="\ \ @"/>
    <numFmt numFmtId="180" formatCode="\ \ \ @\ *."/>
    <numFmt numFmtId="181" formatCode="\ \ \ @"/>
    <numFmt numFmtId="182" formatCode="\ \ \ \ @\ *."/>
    <numFmt numFmtId="183" formatCode="\ \ \ \ @"/>
    <numFmt numFmtId="184" formatCode="\ \ \ \ \ \ @\ *."/>
    <numFmt numFmtId="185" formatCode="\ \ \ \ \ \ @"/>
    <numFmt numFmtId="186" formatCode="\ \ \ \ \ \ \ @\ *."/>
    <numFmt numFmtId="187" formatCode="\ \ \ \ \ \ \ \ \ @\ *."/>
    <numFmt numFmtId="188" formatCode="\ \ \ \ \ \ \ \ \ @"/>
    <numFmt numFmtId="189" formatCode="#,##0.00\ &quot;%&quot;"/>
    <numFmt numFmtId="190" formatCode="#,###,##0"/>
    <numFmt numFmtId="191" formatCode="s\t\a\nd\a\rd"/>
  </numFmts>
  <fonts count="66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Frutiger 47LightCn"/>
      <family val="2"/>
    </font>
    <font>
      <b/>
      <sz val="10"/>
      <name val="Frutiger 47LightCn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4"/>
      <name val="Arial"/>
      <family val="2"/>
    </font>
    <font>
      <b/>
      <sz val="16"/>
      <color indexed="12"/>
      <name val="Arial"/>
      <family val="2"/>
    </font>
    <font>
      <sz val="10"/>
      <color indexed="10"/>
      <name val="Arial"/>
      <family val="2"/>
    </font>
    <font>
      <b/>
      <sz val="22"/>
      <name val="Arial"/>
      <family val="2"/>
    </font>
    <font>
      <sz val="11"/>
      <name val="Frutiger 45 Light"/>
      <family val="2"/>
    </font>
    <font>
      <b/>
      <sz val="22"/>
      <color indexed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C0C0C0"/>
      <name val="Arial"/>
      <family val="2"/>
    </font>
    <font>
      <sz val="10"/>
      <color rgb="FF800040"/>
      <name val="Arial"/>
      <family val="2"/>
    </font>
    <font>
      <sz val="7"/>
      <name val="Letter Gothic CE"/>
      <family val="3"/>
      <charset val="238"/>
    </font>
    <font>
      <sz val="11"/>
      <color indexed="8"/>
      <name val="Calibri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b/>
      <sz val="6"/>
      <color indexed="18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color indexed="37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i/>
      <sz val="12"/>
      <color indexed="10"/>
      <name val="Arial"/>
      <family val="2"/>
    </font>
    <font>
      <b/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b/>
      <sz val="10"/>
      <name val="Frutiger VR"/>
      <family val="2"/>
    </font>
    <font>
      <sz val="10"/>
      <name val="Frutiger VR"/>
      <family val="2"/>
    </font>
    <font>
      <sz val="10"/>
      <color theme="1"/>
      <name val="Frutiger VR"/>
      <family val="2"/>
    </font>
    <font>
      <b/>
      <sz val="10"/>
      <color theme="1"/>
      <name val="Arial"/>
      <family val="2"/>
    </font>
    <font>
      <b/>
      <sz val="10"/>
      <color theme="1"/>
      <name val="Frutiger VR"/>
      <family val="2"/>
    </font>
    <font>
      <u/>
      <sz val="10"/>
      <color indexed="12"/>
      <name val="Courier"/>
    </font>
    <font>
      <b/>
      <sz val="10"/>
      <color theme="1"/>
      <name val="Frutiger VR"/>
    </font>
    <font>
      <sz val="8"/>
      <color theme="1"/>
      <name val="Frutiger VR"/>
      <family val="2"/>
    </font>
    <font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gray0625">
        <fgColor indexed="9"/>
        <bgColor indexed="9"/>
      </patternFill>
    </fill>
    <fill>
      <patternFill patternType="lightGray">
        <fgColor indexed="13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gray0625">
        <fgColor indexed="22"/>
      </patternFill>
    </fill>
    <fill>
      <patternFill patternType="lightGray">
        <fgColor indexed="2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</borders>
  <cellStyleXfs count="126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23" fillId="0" borderId="0"/>
    <xf numFmtId="4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21" fillId="0" borderId="0"/>
    <xf numFmtId="0" fontId="4" fillId="0" borderId="0"/>
    <xf numFmtId="9" fontId="4" fillId="0" borderId="0" applyFont="0" applyFill="0" applyBorder="0" applyAlignment="0" applyProtection="0"/>
    <xf numFmtId="171" fontId="8" fillId="0" borderId="0"/>
    <xf numFmtId="49" fontId="8" fillId="0" borderId="0"/>
    <xf numFmtId="0" fontId="8" fillId="0" borderId="0">
      <alignment horizontal="center"/>
    </xf>
    <xf numFmtId="172" fontId="8" fillId="0" borderId="0">
      <alignment horizontal="center"/>
    </xf>
    <xf numFmtId="173" fontId="8" fillId="0" borderId="0"/>
    <xf numFmtId="174" fontId="8" fillId="0" borderId="0"/>
    <xf numFmtId="175" fontId="8" fillId="0" borderId="0"/>
    <xf numFmtId="176" fontId="8" fillId="0" borderId="0"/>
    <xf numFmtId="177" fontId="27" fillId="0" borderId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7" borderId="0" applyNumberFormat="0" applyBorder="0" applyAlignment="0" applyProtection="0"/>
    <xf numFmtId="0" fontId="28" fillId="12" borderId="0" applyNumberFormat="0" applyBorder="0" applyAlignment="0" applyProtection="0"/>
    <xf numFmtId="178" fontId="29" fillId="0" borderId="0"/>
    <xf numFmtId="179" fontId="27" fillId="0" borderId="0"/>
    <xf numFmtId="0" fontId="8" fillId="0" borderId="0"/>
    <xf numFmtId="180" fontId="8" fillId="0" borderId="0"/>
    <xf numFmtId="181" fontId="8" fillId="0" borderId="0"/>
    <xf numFmtId="0" fontId="28" fillId="7" borderId="0" applyNumberFormat="0" applyBorder="0" applyAlignment="0" applyProtection="0"/>
    <xf numFmtId="0" fontId="28" fillId="4" borderId="0" applyNumberFormat="0" applyBorder="0" applyAlignment="0" applyProtection="0"/>
    <xf numFmtId="0" fontId="28" fillId="13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15" borderId="0" applyNumberFormat="0" applyBorder="0" applyAlignment="0" applyProtection="0"/>
    <xf numFmtId="182" fontId="8" fillId="0" borderId="0"/>
    <xf numFmtId="183" fontId="27" fillId="0" borderId="0"/>
    <xf numFmtId="0" fontId="30" fillId="7" borderId="0" applyNumberFormat="0" applyBorder="0" applyAlignment="0" applyProtection="0"/>
    <xf numFmtId="0" fontId="30" fillId="16" borderId="0" applyNumberFormat="0" applyBorder="0" applyAlignment="0" applyProtection="0"/>
    <xf numFmtId="0" fontId="30" fillId="15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4" borderId="0" applyNumberFormat="0" applyBorder="0" applyAlignment="0" applyProtection="0"/>
    <xf numFmtId="0" fontId="30" fillId="17" borderId="0" applyNumberFormat="0" applyBorder="0" applyAlignment="0" applyProtection="0"/>
    <xf numFmtId="0" fontId="30" fillId="4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8" fillId="0" borderId="0">
      <alignment horizontal="center"/>
    </xf>
    <xf numFmtId="184" fontId="8" fillId="0" borderId="0">
      <alignment horizontal="center"/>
    </xf>
    <xf numFmtId="185" fontId="8" fillId="0" borderId="0">
      <alignment horizontal="center"/>
    </xf>
    <xf numFmtId="0" fontId="8" fillId="0" borderId="0">
      <alignment horizontal="center"/>
    </xf>
    <xf numFmtId="186" fontId="8" fillId="0" borderId="0">
      <alignment horizontal="center"/>
    </xf>
    <xf numFmtId="187" fontId="8" fillId="0" borderId="0">
      <alignment horizontal="center"/>
    </xf>
    <xf numFmtId="188" fontId="8" fillId="0" borderId="0">
      <alignment horizontal="center"/>
    </xf>
    <xf numFmtId="0" fontId="30" fillId="21" borderId="0" applyNumberFormat="0" applyBorder="0" applyAlignment="0" applyProtection="0"/>
    <xf numFmtId="0" fontId="30" fillId="16" borderId="0" applyNumberFormat="0" applyBorder="0" applyAlignment="0" applyProtection="0"/>
    <xf numFmtId="0" fontId="30" fillId="15" borderId="0" applyNumberFormat="0" applyBorder="0" applyAlignment="0" applyProtection="0"/>
    <xf numFmtId="0" fontId="30" fillId="22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1" fillId="11" borderId="0" applyNumberFormat="0" applyBorder="0" applyAlignment="0" applyProtection="0"/>
    <xf numFmtId="189" fontId="5" fillId="0" borderId="0" applyFont="0" applyFill="0" applyBorder="0" applyAlignment="0" applyProtection="0"/>
    <xf numFmtId="0" fontId="32" fillId="24" borderId="3" applyNumberFormat="0" applyAlignment="0" applyProtection="0"/>
    <xf numFmtId="0" fontId="33" fillId="25" borderId="4" applyNumberFormat="0" applyAlignment="0" applyProtection="0"/>
    <xf numFmtId="43" fontId="5" fillId="0" borderId="0" applyFont="0" applyFill="0" applyBorder="0" applyAlignment="0" applyProtection="0"/>
    <xf numFmtId="190" fontId="34" fillId="26" borderId="0" applyNumberFormat="0" applyBorder="0">
      <alignment vertical="top"/>
      <protection locked="0"/>
    </xf>
    <xf numFmtId="0" fontId="35" fillId="0" borderId="0" applyNumberFormat="0" applyFill="0" applyBorder="0" applyAlignment="0" applyProtection="0"/>
    <xf numFmtId="0" fontId="8" fillId="0" borderId="2"/>
    <xf numFmtId="0" fontId="36" fillId="7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190" fontId="41" fillId="27" borderId="0" applyNumberFormat="0" applyBorder="0">
      <alignment horizontal="left"/>
      <protection locked="0"/>
    </xf>
    <xf numFmtId="0" fontId="42" fillId="13" borderId="3" applyNumberFormat="0" applyAlignment="0" applyProtection="0"/>
    <xf numFmtId="190" fontId="34" fillId="28" borderId="0" applyNumberFormat="0" applyBorder="0">
      <alignment horizontal="right"/>
      <protection locked="0"/>
    </xf>
    <xf numFmtId="0" fontId="43" fillId="0" borderId="8" applyNumberFormat="0" applyFill="0" applyAlignment="0" applyProtection="0"/>
    <xf numFmtId="190" fontId="44" fillId="28" borderId="0" applyNumberFormat="0" applyBorder="0">
      <alignment horizontal="right"/>
      <protection locked="0"/>
    </xf>
    <xf numFmtId="190" fontId="45" fillId="28" borderId="0" applyNumberFormat="0" applyBorder="0">
      <alignment horizontal="right"/>
      <protection locked="0"/>
    </xf>
    <xf numFmtId="171" fontId="27" fillId="0" borderId="0"/>
    <xf numFmtId="0" fontId="46" fillId="0" borderId="0"/>
    <xf numFmtId="0" fontId="5" fillId="5" borderId="9" applyNumberFormat="0" applyFont="0" applyAlignment="0" applyProtection="0"/>
    <xf numFmtId="49" fontId="27" fillId="0" borderId="0"/>
    <xf numFmtId="0" fontId="47" fillId="24" borderId="10" applyNumberFormat="0" applyAlignment="0" applyProtection="0"/>
    <xf numFmtId="0" fontId="5" fillId="0" borderId="0"/>
    <xf numFmtId="0" fontId="48" fillId="0" borderId="0" applyNumberFormat="0" applyFill="0" applyBorder="0" applyAlignment="0" applyProtection="0"/>
    <xf numFmtId="190" fontId="49" fillId="29" borderId="0" applyNumberFormat="0" applyBorder="0">
      <alignment horizontal="center"/>
      <protection locked="0"/>
    </xf>
    <xf numFmtId="190" fontId="50" fillId="28" borderId="0" applyNumberFormat="0" applyBorder="0">
      <alignment horizontal="left"/>
      <protection locked="0"/>
    </xf>
    <xf numFmtId="190" fontId="10" fillId="26" borderId="0" applyNumberFormat="0" applyBorder="0">
      <alignment horizontal="center"/>
      <protection locked="0"/>
    </xf>
    <xf numFmtId="190" fontId="10" fillId="28" borderId="0" applyNumberFormat="0" applyBorder="0">
      <alignment horizontal="left"/>
      <protection locked="0"/>
    </xf>
    <xf numFmtId="190" fontId="51" fillId="26" borderId="0" applyNumberFormat="0" applyBorder="0">
      <protection locked="0"/>
    </xf>
    <xf numFmtId="190" fontId="50" fillId="30" borderId="0" applyNumberFormat="0" applyBorder="0">
      <alignment horizontal="left"/>
      <protection locked="0"/>
    </xf>
    <xf numFmtId="190" fontId="52" fillId="26" borderId="0" applyNumberFormat="0" applyBorder="0">
      <protection locked="0"/>
    </xf>
    <xf numFmtId="190" fontId="50" fillId="31" borderId="0" applyNumberFormat="0" applyBorder="0">
      <alignment horizontal="right"/>
      <protection locked="0"/>
    </xf>
    <xf numFmtId="190" fontId="50" fillId="27" borderId="0" applyNumberFormat="0" applyBorder="0">
      <protection locked="0"/>
    </xf>
    <xf numFmtId="190" fontId="50" fillId="28" borderId="0" applyNumberFormat="0" applyBorder="0">
      <protection locked="0"/>
    </xf>
    <xf numFmtId="190" fontId="53" fillId="30" borderId="0" applyNumberFormat="0" applyBorder="0">
      <protection locked="0"/>
    </xf>
    <xf numFmtId="190" fontId="50" fillId="28" borderId="0" applyNumberFormat="0" applyBorder="0">
      <protection locked="0"/>
    </xf>
    <xf numFmtId="190" fontId="50" fillId="28" borderId="0" applyNumberFormat="0" applyBorder="0">
      <protection locked="0"/>
    </xf>
    <xf numFmtId="190" fontId="50" fillId="28" borderId="0" applyNumberFormat="0" applyBorder="0">
      <protection locked="0"/>
    </xf>
    <xf numFmtId="190" fontId="50" fillId="32" borderId="0" applyNumberFormat="0" applyBorder="0">
      <alignment vertical="top"/>
      <protection locked="0"/>
    </xf>
    <xf numFmtId="190" fontId="54" fillId="33" borderId="0" applyNumberFormat="0" applyBorder="0">
      <protection locked="0"/>
    </xf>
    <xf numFmtId="0" fontId="55" fillId="0" borderId="11" applyNumberFormat="0" applyFill="0" applyAlignment="0" applyProtection="0"/>
    <xf numFmtId="0" fontId="56" fillId="0" borderId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173">
    <xf numFmtId="0" fontId="0" fillId="0" borderId="0" xfId="0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 horizontal="left"/>
    </xf>
    <xf numFmtId="49" fontId="12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0" fontId="12" fillId="0" borderId="0" xfId="0" applyFont="1"/>
    <xf numFmtId="9" fontId="11" fillId="0" borderId="0" xfId="2" applyFont="1" applyAlignment="1">
      <alignment horizontal="right" vertical="center"/>
    </xf>
    <xf numFmtId="9" fontId="12" fillId="0" borderId="0" xfId="2" applyFont="1" applyAlignment="1">
      <alignment horizontal="right" vertical="center"/>
    </xf>
    <xf numFmtId="49" fontId="11" fillId="0" borderId="0" xfId="0" applyNumberFormat="1" applyFont="1" applyBorder="1" applyAlignment="1">
      <alignment vertical="center"/>
    </xf>
    <xf numFmtId="9" fontId="10" fillId="0" borderId="0" xfId="2" applyFont="1" applyBorder="1" applyAlignment="1">
      <alignment vertical="center"/>
    </xf>
    <xf numFmtId="49" fontId="16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left" vertical="center"/>
    </xf>
    <xf numFmtId="167" fontId="12" fillId="0" borderId="0" xfId="1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Continuous" vertical="center"/>
    </xf>
    <xf numFmtId="9" fontId="11" fillId="0" borderId="0" xfId="2" applyFont="1" applyAlignment="1">
      <alignment vertical="center"/>
    </xf>
    <xf numFmtId="9" fontId="12" fillId="0" borderId="0" xfId="2" applyFont="1" applyAlignment="1">
      <alignment vertical="center"/>
    </xf>
    <xf numFmtId="49" fontId="9" fillId="0" borderId="0" xfId="0" applyNumberFormat="1" applyFont="1" applyAlignment="1">
      <alignment vertical="center"/>
    </xf>
    <xf numFmtId="9" fontId="11" fillId="0" borderId="0" xfId="2" applyFont="1" applyBorder="1" applyAlignment="1">
      <alignment vertical="center"/>
    </xf>
    <xf numFmtId="49" fontId="9" fillId="0" borderId="1" xfId="0" applyNumberFormat="1" applyFont="1" applyBorder="1" applyAlignment="1">
      <alignment vertical="center"/>
    </xf>
    <xf numFmtId="167" fontId="12" fillId="0" borderId="0" xfId="1" applyNumberFormat="1" applyFont="1"/>
    <xf numFmtId="165" fontId="12" fillId="0" borderId="0" xfId="1" applyNumberFormat="1" applyFont="1"/>
    <xf numFmtId="9" fontId="18" fillId="0" borderId="0" xfId="2" applyFont="1" applyAlignment="1">
      <alignment horizontal="right" vertical="center"/>
    </xf>
    <xf numFmtId="0" fontId="0" fillId="0" borderId="0" xfId="0" applyAlignment="1">
      <alignment wrapText="1"/>
    </xf>
    <xf numFmtId="167" fontId="9" fillId="0" borderId="1" xfId="1" applyNumberFormat="1" applyFont="1" applyBorder="1" applyAlignment="1">
      <alignment horizontal="center" vertical="center" wrapText="1"/>
    </xf>
    <xf numFmtId="9" fontId="18" fillId="0" borderId="0" xfId="2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11" fillId="2" borderId="0" xfId="3" applyFont="1" applyFill="1"/>
    <xf numFmtId="0" fontId="5" fillId="2" borderId="0" xfId="3" applyFill="1"/>
    <xf numFmtId="0" fontId="0" fillId="0" borderId="0" xfId="0" applyFont="1" applyAlignment="1">
      <alignment wrapText="1"/>
    </xf>
    <xf numFmtId="0" fontId="0" fillId="2" borderId="0" xfId="0" applyFill="1"/>
    <xf numFmtId="9" fontId="18" fillId="2" borderId="0" xfId="2" applyFont="1" applyFill="1" applyAlignment="1">
      <alignment horizontal="left" vertical="center"/>
    </xf>
    <xf numFmtId="49" fontId="12" fillId="2" borderId="0" xfId="0" applyNumberFormat="1" applyFont="1" applyFill="1" applyBorder="1" applyAlignment="1">
      <alignment vertical="center"/>
    </xf>
    <xf numFmtId="49" fontId="12" fillId="2" borderId="0" xfId="0" applyNumberFormat="1" applyFont="1" applyFill="1" applyAlignment="1">
      <alignment vertical="center"/>
    </xf>
    <xf numFmtId="167" fontId="12" fillId="2" borderId="1" xfId="1" applyNumberFormat="1" applyFont="1" applyFill="1" applyBorder="1" applyAlignment="1">
      <alignment vertical="center"/>
    </xf>
    <xf numFmtId="0" fontId="0" fillId="2" borderId="0" xfId="0" applyFill="1" applyAlignment="1">
      <alignment wrapText="1"/>
    </xf>
    <xf numFmtId="49" fontId="12" fillId="2" borderId="0" xfId="0" applyNumberFormat="1" applyFont="1" applyFill="1" applyBorder="1" applyAlignment="1">
      <alignment horizontal="right" vertical="center"/>
    </xf>
    <xf numFmtId="166" fontId="21" fillId="2" borderId="0" xfId="0" applyNumberFormat="1" applyFont="1" applyFill="1" applyAlignment="1">
      <alignment horizontal="center"/>
    </xf>
    <xf numFmtId="166" fontId="5" fillId="2" borderId="0" xfId="0" applyNumberFormat="1" applyFont="1" applyFill="1" applyBorder="1" applyAlignment="1">
      <alignment horizontal="right"/>
    </xf>
    <xf numFmtId="166" fontId="9" fillId="2" borderId="0" xfId="0" applyNumberFormat="1" applyFont="1" applyFill="1" applyBorder="1" applyAlignment="1">
      <alignment horizontal="left"/>
    </xf>
    <xf numFmtId="166" fontId="12" fillId="2" borderId="0" xfId="0" applyNumberFormat="1" applyFont="1" applyFill="1" applyBorder="1" applyAlignment="1">
      <alignment horizontal="right"/>
    </xf>
    <xf numFmtId="49" fontId="9" fillId="2" borderId="0" xfId="0" applyNumberFormat="1" applyFont="1" applyFill="1" applyBorder="1" applyAlignment="1">
      <alignment horizontal="left" vertical="center"/>
    </xf>
    <xf numFmtId="164" fontId="12" fillId="2" borderId="1" xfId="1" applyFont="1" applyFill="1" applyBorder="1" applyAlignment="1">
      <alignment vertical="center"/>
    </xf>
    <xf numFmtId="9" fontId="17" fillId="2" borderId="0" xfId="2" applyFont="1" applyFill="1" applyBorder="1" applyAlignment="1">
      <alignment horizontal="right" vertical="center"/>
    </xf>
    <xf numFmtId="0" fontId="12" fillId="2" borderId="0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 horizontal="right" vertical="center"/>
    </xf>
    <xf numFmtId="0" fontId="5" fillId="2" borderId="0" xfId="0" applyNumberFormat="1" applyFont="1" applyFill="1" applyBorder="1" applyAlignment="1">
      <alignment horizontal="right" vertical="center"/>
    </xf>
    <xf numFmtId="0" fontId="5" fillId="2" borderId="0" xfId="3" applyFill="1" applyAlignment="1"/>
    <xf numFmtId="0" fontId="5" fillId="2" borderId="0" xfId="3" applyFill="1" applyAlignment="1">
      <alignment wrapText="1"/>
    </xf>
    <xf numFmtId="0" fontId="19" fillId="2" borderId="0" xfId="3" applyFont="1" applyFill="1"/>
    <xf numFmtId="167" fontId="9" fillId="0" borderId="0" xfId="1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167" fontId="5" fillId="0" borderId="0" xfId="1" applyNumberFormat="1" applyFont="1"/>
    <xf numFmtId="168" fontId="11" fillId="0" borderId="0" xfId="0" applyNumberFormat="1" applyFont="1" applyAlignment="1">
      <alignment horizontal="right" vertical="center"/>
    </xf>
    <xf numFmtId="168" fontId="12" fillId="0" borderId="0" xfId="1" applyNumberFormat="1" applyFont="1"/>
    <xf numFmtId="0" fontId="0" fillId="0" borderId="0" xfId="0"/>
    <xf numFmtId="2" fontId="12" fillId="0" borderId="0" xfId="1" applyNumberFormat="1" applyFont="1"/>
    <xf numFmtId="0" fontId="0" fillId="0" borderId="0" xfId="0"/>
    <xf numFmtId="2" fontId="6" fillId="0" borderId="0" xfId="0" applyNumberFormat="1" applyFont="1" applyAlignment="1">
      <alignment horizontal="right"/>
    </xf>
    <xf numFmtId="2" fontId="0" fillId="0" borderId="0" xfId="0" applyNumberFormat="1"/>
    <xf numFmtId="2" fontId="5" fillId="0" borderId="0" xfId="0" applyNumberFormat="1" applyFont="1"/>
    <xf numFmtId="0" fontId="11" fillId="2" borderId="0" xfId="0" applyFont="1" applyFill="1"/>
    <xf numFmtId="0" fontId="8" fillId="2" borderId="0" xfId="0" applyFont="1" applyFill="1"/>
    <xf numFmtId="49" fontId="11" fillId="0" borderId="0" xfId="0" applyNumberFormat="1" applyFont="1" applyAlignment="1">
      <alignment horizontal="left" vertical="center"/>
    </xf>
    <xf numFmtId="0" fontId="2" fillId="2" borderId="0" xfId="124" applyFill="1"/>
    <xf numFmtId="0" fontId="60" fillId="2" borderId="0" xfId="124" applyFont="1" applyFill="1"/>
    <xf numFmtId="14" fontId="2" fillId="2" borderId="0" xfId="124" applyNumberFormat="1" applyFill="1"/>
    <xf numFmtId="166" fontId="2" fillId="2" borderId="0" xfId="124" applyNumberFormat="1" applyFill="1"/>
    <xf numFmtId="14" fontId="2" fillId="2" borderId="0" xfId="124" quotePrefix="1" applyNumberFormat="1" applyFill="1"/>
    <xf numFmtId="0" fontId="1" fillId="2" borderId="0" xfId="125" applyFill="1"/>
    <xf numFmtId="0" fontId="1" fillId="2" borderId="0" xfId="125" applyFill="1" applyAlignment="1">
      <alignment wrapText="1"/>
    </xf>
    <xf numFmtId="14" fontId="1" fillId="2" borderId="0" xfId="125" applyNumberFormat="1" applyFill="1"/>
    <xf numFmtId="0" fontId="5" fillId="2" borderId="0" xfId="125" applyFont="1" applyFill="1"/>
    <xf numFmtId="0" fontId="17" fillId="2" borderId="0" xfId="125" applyFont="1" applyFill="1"/>
    <xf numFmtId="0" fontId="60" fillId="2" borderId="0" xfId="125" applyFont="1" applyFill="1"/>
    <xf numFmtId="9" fontId="18" fillId="2" borderId="0" xfId="2" applyFont="1" applyFill="1" applyAlignment="1">
      <alignment horizontal="right" vertical="center"/>
    </xf>
    <xf numFmtId="169" fontId="5" fillId="2" borderId="0" xfId="2" applyNumberFormat="1" applyFill="1"/>
    <xf numFmtId="49" fontId="7" fillId="0" borderId="0" xfId="0" applyNumberFormat="1" applyFont="1" applyAlignment="1">
      <alignment horizontal="left"/>
    </xf>
    <xf numFmtId="49" fontId="11" fillId="2" borderId="0" xfId="0" applyNumberFormat="1" applyFont="1" applyFill="1" applyAlignment="1">
      <alignment vertical="center"/>
    </xf>
    <xf numFmtId="49" fontId="20" fillId="2" borderId="0" xfId="0" applyNumberFormat="1" applyFont="1" applyFill="1" applyAlignment="1">
      <alignment vertical="center"/>
    </xf>
    <xf numFmtId="191" fontId="21" fillId="2" borderId="0" xfId="0" applyNumberFormat="1" applyFont="1" applyFill="1" applyAlignment="1"/>
    <xf numFmtId="191" fontId="21" fillId="2" borderId="14" xfId="0" applyNumberFormat="1" applyFont="1" applyFill="1" applyBorder="1" applyAlignment="1"/>
    <xf numFmtId="191" fontId="21" fillId="2" borderId="15" xfId="0" applyNumberFormat="1" applyFont="1" applyFill="1" applyBorder="1" applyAlignment="1"/>
    <xf numFmtId="191" fontId="21" fillId="2" borderId="16" xfId="0" applyNumberFormat="1" applyFont="1" applyFill="1" applyBorder="1" applyAlignment="1">
      <alignment horizontal="center" vertical="top" wrapText="1"/>
    </xf>
    <xf numFmtId="191" fontId="21" fillId="2" borderId="17" xfId="0" applyNumberFormat="1" applyFont="1" applyFill="1" applyBorder="1"/>
    <xf numFmtId="0" fontId="5" fillId="2" borderId="0" xfId="0" applyNumberFormat="1" applyFont="1" applyFill="1" applyAlignment="1">
      <alignment horizontal="center" vertical="center"/>
    </xf>
    <xf numFmtId="167" fontId="12" fillId="2" borderId="0" xfId="1" applyNumberFormat="1" applyFont="1" applyFill="1" applyBorder="1" applyAlignment="1">
      <alignment horizontal="right" vertical="center"/>
    </xf>
    <xf numFmtId="49" fontId="12" fillId="2" borderId="0" xfId="0" applyNumberFormat="1" applyFont="1" applyFill="1" applyAlignment="1">
      <alignment horizontal="right" vertical="center"/>
    </xf>
    <xf numFmtId="49" fontId="11" fillId="2" borderId="0" xfId="0" applyNumberFormat="1" applyFont="1" applyFill="1" applyAlignment="1">
      <alignment horizontal="right" vertical="center"/>
    </xf>
    <xf numFmtId="49" fontId="14" fillId="2" borderId="0" xfId="0" applyNumberFormat="1" applyFont="1" applyFill="1" applyAlignment="1">
      <alignment horizontal="right" vertical="center"/>
    </xf>
    <xf numFmtId="49" fontId="15" fillId="2" borderId="0" xfId="0" applyNumberFormat="1" applyFont="1" applyFill="1" applyBorder="1" applyAlignment="1">
      <alignment horizontal="right" vertical="center"/>
    </xf>
    <xf numFmtId="9" fontId="15" fillId="2" borderId="0" xfId="2" applyFont="1" applyFill="1" applyBorder="1" applyAlignment="1">
      <alignment horizontal="right" vertical="center"/>
    </xf>
    <xf numFmtId="167" fontId="12" fillId="2" borderId="0" xfId="1" applyNumberFormat="1" applyFont="1" applyFill="1"/>
    <xf numFmtId="0" fontId="15" fillId="2" borderId="0" xfId="0" applyFont="1" applyFill="1"/>
    <xf numFmtId="49" fontId="13" fillId="2" borderId="0" xfId="0" applyNumberFormat="1" applyFont="1" applyFill="1" applyAlignment="1">
      <alignment horizontal="right" vertical="center"/>
    </xf>
    <xf numFmtId="9" fontId="7" fillId="2" borderId="0" xfId="0" applyNumberFormat="1" applyFont="1" applyFill="1" applyAlignment="1">
      <alignment vertical="center"/>
    </xf>
    <xf numFmtId="0" fontId="11" fillId="2" borderId="0" xfId="2" applyNumberFormat="1" applyFont="1" applyFill="1" applyAlignment="1">
      <alignment horizontal="right" vertical="center"/>
    </xf>
    <xf numFmtId="9" fontId="11" fillId="2" borderId="0" xfId="2" applyFont="1" applyFill="1" applyAlignment="1">
      <alignment horizontal="right" vertical="center"/>
    </xf>
    <xf numFmtId="9" fontId="12" fillId="2" borderId="0" xfId="2" applyFont="1" applyFill="1" applyAlignment="1">
      <alignment horizontal="right" vertical="center"/>
    </xf>
    <xf numFmtId="9" fontId="11" fillId="2" borderId="0" xfId="2" applyFont="1" applyFill="1" applyAlignment="1">
      <alignment horizontal="left" vertical="center"/>
    </xf>
    <xf numFmtId="9" fontId="11" fillId="2" borderId="0" xfId="2" applyFont="1" applyFill="1" applyBorder="1" applyAlignment="1">
      <alignment horizontal="left" vertical="center"/>
    </xf>
    <xf numFmtId="0" fontId="5" fillId="2" borderId="0" xfId="3" applyFont="1" applyFill="1"/>
    <xf numFmtId="166" fontId="5" fillId="2" borderId="0" xfId="3" applyNumberFormat="1" applyFont="1" applyFill="1"/>
    <xf numFmtId="0" fontId="5" fillId="2" borderId="0" xfId="3" applyFont="1" applyFill="1" applyAlignment="1">
      <alignment wrapText="1"/>
    </xf>
    <xf numFmtId="0" fontId="22" fillId="2" borderId="0" xfId="3" applyFont="1" applyFill="1"/>
    <xf numFmtId="167" fontId="5" fillId="2" borderId="0" xfId="1" applyNumberFormat="1" applyFont="1" applyFill="1"/>
    <xf numFmtId="166" fontId="11" fillId="2" borderId="0" xfId="3" applyNumberFormat="1" applyFont="1" applyFill="1"/>
    <xf numFmtId="0" fontId="5" fillId="2" borderId="0" xfId="0" applyFont="1" applyFill="1"/>
    <xf numFmtId="0" fontId="8" fillId="2" borderId="0" xfId="0" applyFont="1" applyFill="1" applyAlignment="1">
      <alignment wrapText="1"/>
    </xf>
    <xf numFmtId="49" fontId="5" fillId="2" borderId="0" xfId="3" applyNumberFormat="1" applyFont="1" applyFill="1"/>
    <xf numFmtId="0" fontId="5" fillId="2" borderId="0" xfId="3" applyNumberFormat="1" applyFont="1" applyFill="1"/>
    <xf numFmtId="0" fontId="25" fillId="2" borderId="0" xfId="3" quotePrefix="1" applyFont="1" applyFill="1"/>
    <xf numFmtId="166" fontId="25" fillId="2" borderId="0" xfId="3" quotePrefix="1" applyNumberFormat="1" applyFont="1" applyFill="1" applyAlignment="1">
      <alignment horizontal="right"/>
    </xf>
    <xf numFmtId="0" fontId="5" fillId="2" borderId="0" xfId="3" quotePrefix="1" applyFill="1"/>
    <xf numFmtId="166" fontId="26" fillId="2" borderId="0" xfId="3" applyNumberFormat="1" applyFont="1" applyFill="1" applyAlignment="1">
      <alignment horizontal="right"/>
    </xf>
    <xf numFmtId="49" fontId="11" fillId="2" borderId="0" xfId="3" applyNumberFormat="1" applyFont="1" applyFill="1" applyAlignment="1">
      <alignment horizontal="center" wrapText="1"/>
    </xf>
    <xf numFmtId="166" fontId="5" fillId="2" borderId="0" xfId="3" applyNumberFormat="1" applyFont="1" applyFill="1" applyAlignment="1">
      <alignment horizontal="centerContinuous" wrapText="1"/>
    </xf>
    <xf numFmtId="49" fontId="5" fillId="2" borderId="0" xfId="3" applyNumberFormat="1" applyFont="1" applyFill="1" applyAlignment="1">
      <alignment horizontal="center"/>
    </xf>
    <xf numFmtId="166" fontId="5" fillId="2" borderId="0" xfId="3" applyNumberFormat="1" applyFont="1" applyFill="1" applyAlignment="1">
      <alignment horizontal="center"/>
    </xf>
    <xf numFmtId="49" fontId="11" fillId="2" borderId="0" xfId="3" applyNumberFormat="1" applyFont="1" applyFill="1" applyAlignment="1">
      <alignment horizontal="center"/>
    </xf>
    <xf numFmtId="0" fontId="5" fillId="2" borderId="0" xfId="3" applyNumberFormat="1" applyFont="1" applyFill="1" applyAlignment="1">
      <alignment horizontal="center"/>
    </xf>
    <xf numFmtId="49" fontId="5" fillId="2" borderId="0" xfId="3" quotePrefix="1" applyNumberFormat="1" applyFont="1" applyFill="1" applyAlignment="1">
      <alignment horizontal="center"/>
    </xf>
    <xf numFmtId="1" fontId="5" fillId="2" borderId="0" xfId="3" applyNumberFormat="1" applyFont="1" applyFill="1"/>
    <xf numFmtId="0" fontId="5" fillId="2" borderId="0" xfId="3" quotePrefix="1" applyFill="1" applyAlignment="1">
      <alignment horizontal="left"/>
    </xf>
    <xf numFmtId="166" fontId="25" fillId="2" borderId="0" xfId="3" quotePrefix="1" applyNumberFormat="1" applyFont="1" applyFill="1"/>
    <xf numFmtId="49" fontId="5" fillId="2" borderId="0" xfId="3" applyNumberFormat="1" applyFont="1" applyFill="1" applyAlignment="1"/>
    <xf numFmtId="0" fontId="5" fillId="2" borderId="0" xfId="3" applyFont="1" applyFill="1" applyAlignment="1">
      <alignment horizontal="right"/>
    </xf>
    <xf numFmtId="49" fontId="5" fillId="2" borderId="0" xfId="3" quotePrefix="1" applyNumberFormat="1" applyFont="1" applyFill="1" applyAlignment="1"/>
    <xf numFmtId="166" fontId="5" fillId="2" borderId="0" xfId="3" applyNumberFormat="1" applyFill="1"/>
    <xf numFmtId="0" fontId="60" fillId="2" borderId="0" xfId="0" applyFont="1" applyFill="1" applyAlignment="1">
      <alignment wrapText="1"/>
    </xf>
    <xf numFmtId="14" fontId="0" fillId="2" borderId="0" xfId="0" applyNumberFormat="1" applyFill="1"/>
    <xf numFmtId="169" fontId="3" fillId="2" borderId="0" xfId="2" applyNumberFormat="1" applyFont="1" applyFill="1" applyAlignment="1">
      <alignment wrapText="1"/>
    </xf>
    <xf numFmtId="169" fontId="60" fillId="2" borderId="0" xfId="2" applyNumberFormat="1" applyFont="1" applyFill="1" applyAlignment="1">
      <alignment wrapText="1"/>
    </xf>
    <xf numFmtId="169" fontId="60" fillId="2" borderId="0" xfId="2" applyNumberFormat="1" applyFont="1" applyFill="1"/>
    <xf numFmtId="169" fontId="0" fillId="2" borderId="0" xfId="0" applyNumberFormat="1" applyFill="1"/>
    <xf numFmtId="0" fontId="0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49" fontId="5" fillId="2" borderId="0" xfId="0" quotePrefix="1" applyNumberFormat="1" applyFont="1" applyFill="1"/>
    <xf numFmtId="49" fontId="5" fillId="2" borderId="0" xfId="0" applyNumberFormat="1" applyFont="1" applyFill="1"/>
    <xf numFmtId="0" fontId="60" fillId="2" borderId="0" xfId="0" applyFont="1" applyFill="1"/>
    <xf numFmtId="0" fontId="22" fillId="2" borderId="0" xfId="0" applyFont="1" applyFill="1"/>
    <xf numFmtId="0" fontId="0" fillId="2" borderId="0" xfId="0" applyNumberFormat="1" applyFill="1"/>
    <xf numFmtId="0" fontId="24" fillId="2" borderId="0" xfId="3" applyFont="1" applyFill="1"/>
    <xf numFmtId="49" fontId="20" fillId="2" borderId="0" xfId="3" applyNumberFormat="1" applyFont="1" applyFill="1" applyAlignment="1">
      <alignment vertical="center"/>
    </xf>
    <xf numFmtId="0" fontId="61" fillId="2" borderId="0" xfId="4" applyFont="1" applyFill="1"/>
    <xf numFmtId="0" fontId="59" fillId="2" borderId="0" xfId="4" applyFont="1" applyFill="1"/>
    <xf numFmtId="0" fontId="63" fillId="2" borderId="0" xfId="4" applyFont="1" applyFill="1"/>
    <xf numFmtId="0" fontId="64" fillId="2" borderId="0" xfId="4" applyFont="1" applyFill="1"/>
    <xf numFmtId="0" fontId="57" fillId="2" borderId="0" xfId="4" applyFont="1" applyFill="1"/>
    <xf numFmtId="0" fontId="58" fillId="2" borderId="0" xfId="4" applyFont="1" applyFill="1"/>
    <xf numFmtId="0" fontId="58" fillId="2" borderId="0" xfId="0" applyFont="1" applyFill="1"/>
    <xf numFmtId="166" fontId="58" fillId="2" borderId="0" xfId="4" applyNumberFormat="1" applyFont="1" applyFill="1"/>
    <xf numFmtId="0" fontId="58" fillId="2" borderId="12" xfId="4" applyFont="1" applyFill="1" applyBorder="1"/>
    <xf numFmtId="0" fontId="58" fillId="2" borderId="12" xfId="0" applyFont="1" applyFill="1" applyBorder="1"/>
    <xf numFmtId="0" fontId="58" fillId="2" borderId="0" xfId="0" applyFont="1" applyFill="1" applyBorder="1"/>
    <xf numFmtId="0" fontId="58" fillId="2" borderId="2" xfId="4" applyFont="1" applyFill="1" applyBorder="1"/>
    <xf numFmtId="166" fontId="58" fillId="2" borderId="2" xfId="0" applyNumberFormat="1" applyFont="1" applyFill="1" applyBorder="1"/>
    <xf numFmtId="166" fontId="58" fillId="2" borderId="0" xfId="0" applyNumberFormat="1" applyFont="1" applyFill="1" applyBorder="1"/>
    <xf numFmtId="0" fontId="58" fillId="2" borderId="13" xfId="4" applyFont="1" applyFill="1" applyBorder="1"/>
    <xf numFmtId="166" fontId="58" fillId="2" borderId="13" xfId="0" applyNumberFormat="1" applyFont="1" applyFill="1" applyBorder="1"/>
    <xf numFmtId="166" fontId="58" fillId="2" borderId="0" xfId="0" applyNumberFormat="1" applyFont="1" applyFill="1"/>
    <xf numFmtId="168" fontId="58" fillId="2" borderId="0" xfId="4" applyNumberFormat="1" applyFont="1" applyFill="1"/>
    <xf numFmtId="0" fontId="58" fillId="2" borderId="2" xfId="0" applyFont="1" applyFill="1" applyBorder="1"/>
    <xf numFmtId="0" fontId="58" fillId="2" borderId="0" xfId="4" applyFont="1" applyFill="1" applyBorder="1"/>
    <xf numFmtId="166" fontId="58" fillId="2" borderId="12" xfId="0" applyNumberFormat="1" applyFont="1" applyFill="1" applyBorder="1"/>
    <xf numFmtId="0" fontId="11" fillId="2" borderId="0" xfId="4" applyFont="1" applyFill="1"/>
    <xf numFmtId="0" fontId="65" fillId="2" borderId="0" xfId="4" applyFont="1" applyFill="1"/>
    <xf numFmtId="0" fontId="5" fillId="2" borderId="0" xfId="4" applyFont="1" applyFill="1"/>
  </cellXfs>
  <cellStyles count="126">
    <cellStyle name="0mitP" xfId="12"/>
    <cellStyle name="0ohneP" xfId="13"/>
    <cellStyle name="10mitP" xfId="14"/>
    <cellStyle name="10mitP 2" xfId="15"/>
    <cellStyle name="12mitP" xfId="16"/>
    <cellStyle name="12ohneP" xfId="17"/>
    <cellStyle name="13mitP" xfId="18"/>
    <cellStyle name="1mitP" xfId="19"/>
    <cellStyle name="1ohneP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- Akzent1" xfId="27"/>
    <cellStyle name="20% - Akzent2" xfId="28"/>
    <cellStyle name="20% - Akzent3" xfId="29"/>
    <cellStyle name="20% - Akzent4" xfId="30"/>
    <cellStyle name="20% - Akzent5" xfId="31"/>
    <cellStyle name="20% - Akzent6" xfId="32"/>
    <cellStyle name="2mitP" xfId="33"/>
    <cellStyle name="2ohneP" xfId="34"/>
    <cellStyle name="3mitP" xfId="35"/>
    <cellStyle name="3mitP 2" xfId="36"/>
    <cellStyle name="3ohneP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Akzent1" xfId="44"/>
    <cellStyle name="40% - Akzent2" xfId="45"/>
    <cellStyle name="40% - Akzent3" xfId="46"/>
    <cellStyle name="40% - Akzent4" xfId="47"/>
    <cellStyle name="40% - Akzent5" xfId="48"/>
    <cellStyle name="40% - Akzent6" xfId="49"/>
    <cellStyle name="4mitP" xfId="50"/>
    <cellStyle name="4ohneP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Akzent1" xfId="58"/>
    <cellStyle name="60% - Akzent2" xfId="59"/>
    <cellStyle name="60% - Akzent3" xfId="60"/>
    <cellStyle name="60% - Akzent4" xfId="61"/>
    <cellStyle name="60% - Akzent5" xfId="62"/>
    <cellStyle name="60% - Akzent6" xfId="63"/>
    <cellStyle name="6mitP" xfId="64"/>
    <cellStyle name="6mitP 2" xfId="65"/>
    <cellStyle name="6ohneP" xfId="66"/>
    <cellStyle name="7mitP" xfId="67"/>
    <cellStyle name="7mitP 2" xfId="68"/>
    <cellStyle name="9mitP" xfId="69"/>
    <cellStyle name="9ohneP" xfId="70"/>
    <cellStyle name="Accent1" xfId="71"/>
    <cellStyle name="Accent2" xfId="72"/>
    <cellStyle name="Accent3" xfId="73"/>
    <cellStyle name="Accent4" xfId="74"/>
    <cellStyle name="Accent5" xfId="75"/>
    <cellStyle name="Accent6" xfId="76"/>
    <cellStyle name="Bad" xfId="77"/>
    <cellStyle name="BvDAddIn_Percentage" xfId="78"/>
    <cellStyle name="Calculation" xfId="79"/>
    <cellStyle name="Check Cell" xfId="80"/>
    <cellStyle name="Comma_Sheet1" xfId="81"/>
    <cellStyle name="Detail ligne" xfId="82"/>
    <cellStyle name="Euro" xfId="5"/>
    <cellStyle name="Explanatory Text" xfId="83"/>
    <cellStyle name="Fuss" xfId="84"/>
    <cellStyle name="Good" xfId="85"/>
    <cellStyle name="Heading 1" xfId="86"/>
    <cellStyle name="Heading 2" xfId="87"/>
    <cellStyle name="Heading 3" xfId="88"/>
    <cellStyle name="Heading 4" xfId="89"/>
    <cellStyle name="Hyperlink 2" xfId="90"/>
    <cellStyle name="Identification requete" xfId="91"/>
    <cellStyle name="Input" xfId="92"/>
    <cellStyle name="Komma" xfId="1" builtinId="3"/>
    <cellStyle name="Komma 2" xfId="6"/>
    <cellStyle name="Ligne détail" xfId="93"/>
    <cellStyle name="Link 2" xfId="123"/>
    <cellStyle name="Linked Cell" xfId="94"/>
    <cellStyle name="MEV1" xfId="95"/>
    <cellStyle name="MEV2" xfId="96"/>
    <cellStyle name="mitP" xfId="97"/>
    <cellStyle name="Normal_1.11" xfId="98"/>
    <cellStyle name="Note" xfId="99"/>
    <cellStyle name="ohneP" xfId="100"/>
    <cellStyle name="Output" xfId="101"/>
    <cellStyle name="Prozent" xfId="2" builtinId="5"/>
    <cellStyle name="Prozent 2" xfId="7"/>
    <cellStyle name="Prozent 3" xfId="11"/>
    <cellStyle name="Standard" xfId="0" builtinId="0"/>
    <cellStyle name="Standard 2" xfId="3"/>
    <cellStyle name="Standard 2 2" xfId="8"/>
    <cellStyle name="Standard 2 3" xfId="102"/>
    <cellStyle name="Standard 3" xfId="4"/>
    <cellStyle name="Standard 4" xfId="9"/>
    <cellStyle name="Standard 5" xfId="10"/>
    <cellStyle name="Standard 6" xfId="124"/>
    <cellStyle name="Standard 7" xfId="125"/>
    <cellStyle name="Title" xfId="103"/>
    <cellStyle name="Titre colonne" xfId="104"/>
    <cellStyle name="Titre colonnes" xfId="105"/>
    <cellStyle name="Titre general" xfId="106"/>
    <cellStyle name="Titre général" xfId="107"/>
    <cellStyle name="Titre ligne" xfId="108"/>
    <cellStyle name="Titre lignes" xfId="109"/>
    <cellStyle name="Titre tableau" xfId="110"/>
    <cellStyle name="Total" xfId="111"/>
    <cellStyle name="Total intermediaire" xfId="112"/>
    <cellStyle name="Total intermediaire 0" xfId="113"/>
    <cellStyle name="Total intermediaire 1" xfId="114"/>
    <cellStyle name="Total intermediaire 2" xfId="115"/>
    <cellStyle name="Total intermediaire 3" xfId="116"/>
    <cellStyle name="Total intermediaire 4" xfId="117"/>
    <cellStyle name="Total intermediaire_EU_September" xfId="118"/>
    <cellStyle name="Total tableau" xfId="119"/>
    <cellStyle name="Total_Popprojectiontotal" xfId="120"/>
    <cellStyle name="Undefiniert" xfId="121"/>
    <cellStyle name="Warning Text" xfId="12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8200"/>
      <rgbColor rgb="000E3C8A"/>
      <rgbColor rgb="00E6460F"/>
      <rgbColor rgb="00ABABAB"/>
      <rgbColor rgb="00707172"/>
      <rgbColor rgb="00DFDEDD"/>
      <rgbColor rgb="00F08200"/>
      <rgbColor rgb="000E3C8A"/>
      <rgbColor rgb="00F08200"/>
      <rgbColor rgb="000E3C8A"/>
      <rgbColor rgb="00E6460F"/>
      <rgbColor rgb="00ABABAB"/>
      <rgbColor rgb="00707172"/>
      <rgbColor rgb="00DFDEDD"/>
      <rgbColor rgb="00F08200"/>
      <rgbColor rgb="000E3C8A"/>
      <rgbColor rgb="0000CCFF"/>
      <rgbColor rgb="00707172"/>
      <rgbColor rgb="00ABABAB"/>
      <rgbColor rgb="00E6460F"/>
      <rgbColor rgb="00DFDEDD"/>
      <rgbColor rgb="00F08200"/>
      <rgbColor rgb="00FFFFFF"/>
      <rgbColor rgb="000E3C8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FDEDD"/>
      <color rgb="FFF08200"/>
      <color rgb="FFABABAB"/>
      <color rgb="FFFFCC00"/>
      <color rgb="FF707172"/>
      <color rgb="FFE6460F"/>
      <color rgb="FF0E3C8A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460086803741635E-2"/>
          <c:y val="3.1788722545126852E-2"/>
          <c:w val="0.84307645754668281"/>
          <c:h val="0.86603383226109676"/>
        </c:manualLayout>
      </c:layout>
      <c:barChart>
        <c:barDir val="col"/>
        <c:grouping val="clustered"/>
        <c:varyColors val="0"/>
        <c:ser>
          <c:idx val="0"/>
          <c:order val="0"/>
          <c:tx>
            <c:v>VR Mittelstandsumfrage (links)</c:v>
          </c:tx>
          <c:spPr>
            <a:ln w="3175">
              <a:solidFill>
                <a:schemeClr val="accent1"/>
              </a:solidFill>
              <a:prstDash val="solid"/>
            </a:ln>
            <a:effectLst/>
          </c:spPr>
          <c:invertIfNegative val="0"/>
          <c:dPt>
            <c:idx val="183"/>
            <c:invertIfNegative val="0"/>
            <c:bubble3D val="0"/>
            <c:spPr>
              <a:solidFill>
                <a:schemeClr val="accent3"/>
              </a:solidFill>
              <a:ln w="3175">
                <a:solidFill>
                  <a:schemeClr val="accent3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1-49F3-4074-87D0-9A477B099A94}"/>
              </c:ext>
            </c:extLst>
          </c:dPt>
          <c:cat>
            <c:numRef>
              <c:f>'Seite 4 oben rechts'!$A$5:$A$195</c:f>
              <c:numCache>
                <c:formatCode>m/d/yyyy</c:formatCode>
                <c:ptCount val="191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</c:numCache>
            </c:numRef>
          </c:cat>
          <c:val>
            <c:numRef>
              <c:f>'Seite 4 oben rechts'!$B$5:$B$195</c:f>
              <c:numCache>
                <c:formatCode>General</c:formatCode>
                <c:ptCount val="191"/>
                <c:pt idx="2">
                  <c:v>31.300000000000004</c:v>
                </c:pt>
                <c:pt idx="3">
                  <c:v>31.300000000000004</c:v>
                </c:pt>
                <c:pt idx="8">
                  <c:v>31.799999999999997</c:v>
                </c:pt>
                <c:pt idx="9">
                  <c:v>31.799999999999997</c:v>
                </c:pt>
                <c:pt idx="14">
                  <c:v>47.800000000000004</c:v>
                </c:pt>
                <c:pt idx="15">
                  <c:v>47.800000000000004</c:v>
                </c:pt>
                <c:pt idx="20">
                  <c:v>62.199999999999996</c:v>
                </c:pt>
                <c:pt idx="21">
                  <c:v>62.199999999999996</c:v>
                </c:pt>
                <c:pt idx="26">
                  <c:v>68.900000000000006</c:v>
                </c:pt>
                <c:pt idx="27">
                  <c:v>68.900000000000006</c:v>
                </c:pt>
                <c:pt idx="32">
                  <c:v>69.3</c:v>
                </c:pt>
                <c:pt idx="33">
                  <c:v>69.3</c:v>
                </c:pt>
                <c:pt idx="38">
                  <c:v>69.7</c:v>
                </c:pt>
                <c:pt idx="39">
                  <c:v>69.7</c:v>
                </c:pt>
                <c:pt idx="44">
                  <c:v>52.7</c:v>
                </c:pt>
                <c:pt idx="45">
                  <c:v>52.7</c:v>
                </c:pt>
                <c:pt idx="50">
                  <c:v>5.7000000000000028</c:v>
                </c:pt>
                <c:pt idx="51">
                  <c:v>5.7000000000000028</c:v>
                </c:pt>
                <c:pt idx="56">
                  <c:v>14.000000000000007</c:v>
                </c:pt>
                <c:pt idx="57">
                  <c:v>14.000000000000007</c:v>
                </c:pt>
                <c:pt idx="62">
                  <c:v>32.1</c:v>
                </c:pt>
                <c:pt idx="63">
                  <c:v>32.1</c:v>
                </c:pt>
                <c:pt idx="68">
                  <c:v>61.2</c:v>
                </c:pt>
                <c:pt idx="69">
                  <c:v>61.2</c:v>
                </c:pt>
                <c:pt idx="74">
                  <c:v>73</c:v>
                </c:pt>
                <c:pt idx="75">
                  <c:v>73</c:v>
                </c:pt>
                <c:pt idx="80">
                  <c:v>72.8</c:v>
                </c:pt>
                <c:pt idx="81">
                  <c:v>72.8</c:v>
                </c:pt>
                <c:pt idx="86">
                  <c:v>73.5</c:v>
                </c:pt>
                <c:pt idx="87">
                  <c:v>73.5</c:v>
                </c:pt>
                <c:pt idx="92">
                  <c:v>60</c:v>
                </c:pt>
                <c:pt idx="93">
                  <c:v>60</c:v>
                </c:pt>
                <c:pt idx="98">
                  <c:v>64.5</c:v>
                </c:pt>
                <c:pt idx="99">
                  <c:v>64.5</c:v>
                </c:pt>
                <c:pt idx="104">
                  <c:v>66.599999999999994</c:v>
                </c:pt>
                <c:pt idx="105">
                  <c:v>66.599999999999994</c:v>
                </c:pt>
                <c:pt idx="110">
                  <c:v>76</c:v>
                </c:pt>
                <c:pt idx="111">
                  <c:v>76</c:v>
                </c:pt>
                <c:pt idx="116">
                  <c:v>68.400000000000006</c:v>
                </c:pt>
                <c:pt idx="117">
                  <c:v>68.400000000000006</c:v>
                </c:pt>
                <c:pt idx="122">
                  <c:v>71.8</c:v>
                </c:pt>
                <c:pt idx="123">
                  <c:v>71.8</c:v>
                </c:pt>
                <c:pt idx="128">
                  <c:v>68.3</c:v>
                </c:pt>
                <c:pt idx="129">
                  <c:v>68.3</c:v>
                </c:pt>
                <c:pt idx="134">
                  <c:v>69</c:v>
                </c:pt>
                <c:pt idx="135">
                  <c:v>69</c:v>
                </c:pt>
                <c:pt idx="140">
                  <c:v>74</c:v>
                </c:pt>
                <c:pt idx="141">
                  <c:v>74</c:v>
                </c:pt>
                <c:pt idx="146">
                  <c:v>77.099999999999994</c:v>
                </c:pt>
                <c:pt idx="147">
                  <c:v>77.099999999999994</c:v>
                </c:pt>
                <c:pt idx="152">
                  <c:v>81</c:v>
                </c:pt>
                <c:pt idx="153">
                  <c:v>81</c:v>
                </c:pt>
                <c:pt idx="158">
                  <c:v>84.6</c:v>
                </c:pt>
                <c:pt idx="159">
                  <c:v>84.6</c:v>
                </c:pt>
                <c:pt idx="164">
                  <c:v>79.300000000000011</c:v>
                </c:pt>
                <c:pt idx="165">
                  <c:v>79.300000000000011</c:v>
                </c:pt>
                <c:pt idx="170">
                  <c:v>73.599999999999994</c:v>
                </c:pt>
                <c:pt idx="171">
                  <c:v>73.599999999999994</c:v>
                </c:pt>
                <c:pt idx="176">
                  <c:v>61.800000000000011</c:v>
                </c:pt>
                <c:pt idx="177">
                  <c:v>61.800000000000011</c:v>
                </c:pt>
                <c:pt idx="182">
                  <c:v>3.6</c:v>
                </c:pt>
                <c:pt idx="183">
                  <c:v>3.5999999999999979</c:v>
                </c:pt>
                <c:pt idx="188">
                  <c:v>31.9</c:v>
                </c:pt>
                <c:pt idx="189">
                  <c:v>31.9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F3-4074-87D0-9A477B099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293016600"/>
        <c:axId val="1293011024"/>
      </c:barChart>
      <c:lineChart>
        <c:grouping val="standard"/>
        <c:varyColors val="0"/>
        <c:ser>
          <c:idx val="1"/>
          <c:order val="1"/>
          <c:tx>
            <c:v>ifo Institut (rechts)</c:v>
          </c:tx>
          <c:spPr>
            <a:ln w="25400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numRef>
              <c:f>'Seite 4 oben rechts'!$A$5:$A$195</c:f>
              <c:numCache>
                <c:formatCode>m/d/yyyy</c:formatCode>
                <c:ptCount val="191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</c:numCache>
            </c:numRef>
          </c:cat>
          <c:val>
            <c:numRef>
              <c:f>'Seite 4 oben rechts'!$C$5:$C$195</c:f>
              <c:numCache>
                <c:formatCode>General</c:formatCode>
                <c:ptCount val="191"/>
                <c:pt idx="0">
                  <c:v>-1.4</c:v>
                </c:pt>
                <c:pt idx="1">
                  <c:v>-0.1</c:v>
                </c:pt>
                <c:pt idx="2">
                  <c:v>-4.4000000000000004</c:v>
                </c:pt>
                <c:pt idx="3">
                  <c:v>-3.3</c:v>
                </c:pt>
                <c:pt idx="4">
                  <c:v>-2.9</c:v>
                </c:pt>
                <c:pt idx="5">
                  <c:v>-3.7</c:v>
                </c:pt>
                <c:pt idx="6">
                  <c:v>-3.7</c:v>
                </c:pt>
                <c:pt idx="7">
                  <c:v>-2</c:v>
                </c:pt>
                <c:pt idx="8">
                  <c:v>0.9</c:v>
                </c:pt>
                <c:pt idx="9">
                  <c:v>1.9</c:v>
                </c:pt>
                <c:pt idx="10">
                  <c:v>5.7</c:v>
                </c:pt>
                <c:pt idx="11">
                  <c:v>5.4</c:v>
                </c:pt>
                <c:pt idx="12">
                  <c:v>8.6</c:v>
                </c:pt>
                <c:pt idx="13">
                  <c:v>12.1</c:v>
                </c:pt>
                <c:pt idx="14">
                  <c:v>14.6</c:v>
                </c:pt>
                <c:pt idx="15">
                  <c:v>15.1</c:v>
                </c:pt>
                <c:pt idx="16">
                  <c:v>21.5</c:v>
                </c:pt>
                <c:pt idx="17">
                  <c:v>21.9</c:v>
                </c:pt>
                <c:pt idx="18">
                  <c:v>21.6</c:v>
                </c:pt>
                <c:pt idx="19">
                  <c:v>21</c:v>
                </c:pt>
                <c:pt idx="20">
                  <c:v>22.9</c:v>
                </c:pt>
                <c:pt idx="21">
                  <c:v>24.7</c:v>
                </c:pt>
                <c:pt idx="22">
                  <c:v>26.9</c:v>
                </c:pt>
                <c:pt idx="23">
                  <c:v>30.4</c:v>
                </c:pt>
                <c:pt idx="24">
                  <c:v>27.2</c:v>
                </c:pt>
                <c:pt idx="25">
                  <c:v>23.8</c:v>
                </c:pt>
                <c:pt idx="26">
                  <c:v>26.6</c:v>
                </c:pt>
                <c:pt idx="27">
                  <c:v>29.9</c:v>
                </c:pt>
                <c:pt idx="28">
                  <c:v>29.7</c:v>
                </c:pt>
                <c:pt idx="29">
                  <c:v>26.7</c:v>
                </c:pt>
                <c:pt idx="30">
                  <c:v>26.6</c:v>
                </c:pt>
                <c:pt idx="31">
                  <c:v>25.2</c:v>
                </c:pt>
                <c:pt idx="32">
                  <c:v>24.9</c:v>
                </c:pt>
                <c:pt idx="33">
                  <c:v>25.5</c:v>
                </c:pt>
                <c:pt idx="34">
                  <c:v>23.1</c:v>
                </c:pt>
                <c:pt idx="35">
                  <c:v>21.4</c:v>
                </c:pt>
                <c:pt idx="36">
                  <c:v>22.7</c:v>
                </c:pt>
                <c:pt idx="37">
                  <c:v>23.8</c:v>
                </c:pt>
                <c:pt idx="38">
                  <c:v>24.8</c:v>
                </c:pt>
                <c:pt idx="39">
                  <c:v>24.3</c:v>
                </c:pt>
                <c:pt idx="40">
                  <c:v>24.3</c:v>
                </c:pt>
                <c:pt idx="41">
                  <c:v>21.3</c:v>
                </c:pt>
                <c:pt idx="42">
                  <c:v>14.1</c:v>
                </c:pt>
                <c:pt idx="43">
                  <c:v>12.4</c:v>
                </c:pt>
                <c:pt idx="44">
                  <c:v>9.5</c:v>
                </c:pt>
                <c:pt idx="45">
                  <c:v>5.9</c:v>
                </c:pt>
                <c:pt idx="46">
                  <c:v>-2.9</c:v>
                </c:pt>
                <c:pt idx="47">
                  <c:v>-12.5</c:v>
                </c:pt>
                <c:pt idx="48">
                  <c:v>-13.8</c:v>
                </c:pt>
                <c:pt idx="49">
                  <c:v>-19.100000000000001</c:v>
                </c:pt>
                <c:pt idx="50">
                  <c:v>-23.4</c:v>
                </c:pt>
                <c:pt idx="51">
                  <c:v>-21.1</c:v>
                </c:pt>
                <c:pt idx="52">
                  <c:v>-23.1</c:v>
                </c:pt>
                <c:pt idx="53">
                  <c:v>-21.5</c:v>
                </c:pt>
                <c:pt idx="54">
                  <c:v>-21.4</c:v>
                </c:pt>
                <c:pt idx="55">
                  <c:v>-17.600000000000001</c:v>
                </c:pt>
                <c:pt idx="56">
                  <c:v>-16.7</c:v>
                </c:pt>
                <c:pt idx="57">
                  <c:v>-15.1</c:v>
                </c:pt>
                <c:pt idx="58">
                  <c:v>-11.9</c:v>
                </c:pt>
                <c:pt idx="59">
                  <c:v>-9.3000000000000007</c:v>
                </c:pt>
                <c:pt idx="60">
                  <c:v>-9.6</c:v>
                </c:pt>
                <c:pt idx="61">
                  <c:v>-9.3000000000000007</c:v>
                </c:pt>
                <c:pt idx="62">
                  <c:v>-5.4</c:v>
                </c:pt>
                <c:pt idx="63">
                  <c:v>5.0999999999999996</c:v>
                </c:pt>
                <c:pt idx="64">
                  <c:v>6.9</c:v>
                </c:pt>
                <c:pt idx="65">
                  <c:v>10.5</c:v>
                </c:pt>
                <c:pt idx="66">
                  <c:v>16.8</c:v>
                </c:pt>
                <c:pt idx="67">
                  <c:v>18.2</c:v>
                </c:pt>
                <c:pt idx="68">
                  <c:v>21.6</c:v>
                </c:pt>
                <c:pt idx="69">
                  <c:v>24.9</c:v>
                </c:pt>
                <c:pt idx="70">
                  <c:v>28.9</c:v>
                </c:pt>
                <c:pt idx="71">
                  <c:v>28.4</c:v>
                </c:pt>
                <c:pt idx="72">
                  <c:v>26.6</c:v>
                </c:pt>
                <c:pt idx="73">
                  <c:v>30.9</c:v>
                </c:pt>
                <c:pt idx="74">
                  <c:v>31.3</c:v>
                </c:pt>
                <c:pt idx="75">
                  <c:v>34.5</c:v>
                </c:pt>
                <c:pt idx="76">
                  <c:v>35.700000000000003</c:v>
                </c:pt>
                <c:pt idx="77">
                  <c:v>34.1</c:v>
                </c:pt>
                <c:pt idx="78">
                  <c:v>35.4</c:v>
                </c:pt>
                <c:pt idx="79">
                  <c:v>32</c:v>
                </c:pt>
                <c:pt idx="80">
                  <c:v>27.9</c:v>
                </c:pt>
                <c:pt idx="81">
                  <c:v>27.9</c:v>
                </c:pt>
                <c:pt idx="82">
                  <c:v>27.7</c:v>
                </c:pt>
                <c:pt idx="83">
                  <c:v>28.4</c:v>
                </c:pt>
                <c:pt idx="84">
                  <c:v>26.6</c:v>
                </c:pt>
                <c:pt idx="85">
                  <c:v>28.1</c:v>
                </c:pt>
                <c:pt idx="86">
                  <c:v>27.8</c:v>
                </c:pt>
                <c:pt idx="87">
                  <c:v>30.9</c:v>
                </c:pt>
                <c:pt idx="88">
                  <c:v>29.7</c:v>
                </c:pt>
                <c:pt idx="89">
                  <c:v>25.7</c:v>
                </c:pt>
                <c:pt idx="90">
                  <c:v>21.6</c:v>
                </c:pt>
                <c:pt idx="91">
                  <c:v>21.2</c:v>
                </c:pt>
                <c:pt idx="92">
                  <c:v>17.899999999999999</c:v>
                </c:pt>
                <c:pt idx="93">
                  <c:v>17.5</c:v>
                </c:pt>
                <c:pt idx="94">
                  <c:v>16.100000000000001</c:v>
                </c:pt>
                <c:pt idx="95">
                  <c:v>17.399999999999999</c:v>
                </c:pt>
                <c:pt idx="96">
                  <c:v>18.7</c:v>
                </c:pt>
                <c:pt idx="97">
                  <c:v>16.8</c:v>
                </c:pt>
                <c:pt idx="98">
                  <c:v>19.600000000000001</c:v>
                </c:pt>
                <c:pt idx="99">
                  <c:v>13.5</c:v>
                </c:pt>
                <c:pt idx="100">
                  <c:v>18.100000000000001</c:v>
                </c:pt>
                <c:pt idx="101">
                  <c:v>18.3</c:v>
                </c:pt>
                <c:pt idx="102">
                  <c:v>20.9</c:v>
                </c:pt>
                <c:pt idx="103">
                  <c:v>21.4</c:v>
                </c:pt>
                <c:pt idx="104">
                  <c:v>20.7</c:v>
                </c:pt>
                <c:pt idx="105">
                  <c:v>21.7</c:v>
                </c:pt>
                <c:pt idx="106">
                  <c:v>22.1</c:v>
                </c:pt>
                <c:pt idx="107">
                  <c:v>24.2</c:v>
                </c:pt>
                <c:pt idx="108">
                  <c:v>25.9</c:v>
                </c:pt>
                <c:pt idx="109">
                  <c:v>27.1</c:v>
                </c:pt>
                <c:pt idx="110">
                  <c:v>29.3</c:v>
                </c:pt>
                <c:pt idx="111">
                  <c:v>32</c:v>
                </c:pt>
                <c:pt idx="112">
                  <c:v>27.9</c:v>
                </c:pt>
                <c:pt idx="113">
                  <c:v>27.7</c:v>
                </c:pt>
                <c:pt idx="114">
                  <c:v>26.4</c:v>
                </c:pt>
                <c:pt idx="115">
                  <c:v>25.4</c:v>
                </c:pt>
                <c:pt idx="116">
                  <c:v>23.5</c:v>
                </c:pt>
                <c:pt idx="117">
                  <c:v>19.899999999999999</c:v>
                </c:pt>
                <c:pt idx="118">
                  <c:v>18.100000000000001</c:v>
                </c:pt>
                <c:pt idx="119">
                  <c:v>23.5</c:v>
                </c:pt>
                <c:pt idx="120">
                  <c:v>24.2</c:v>
                </c:pt>
                <c:pt idx="121">
                  <c:v>22.9</c:v>
                </c:pt>
                <c:pt idx="122">
                  <c:v>24.6</c:v>
                </c:pt>
                <c:pt idx="123">
                  <c:v>28.9</c:v>
                </c:pt>
                <c:pt idx="124">
                  <c:v>29.9</c:v>
                </c:pt>
                <c:pt idx="125">
                  <c:v>29.3</c:v>
                </c:pt>
                <c:pt idx="126">
                  <c:v>29.8</c:v>
                </c:pt>
                <c:pt idx="127">
                  <c:v>31.4</c:v>
                </c:pt>
                <c:pt idx="128">
                  <c:v>29.3</c:v>
                </c:pt>
                <c:pt idx="129">
                  <c:v>27.9</c:v>
                </c:pt>
                <c:pt idx="130">
                  <c:v>28.1</c:v>
                </c:pt>
                <c:pt idx="131">
                  <c:v>28.7</c:v>
                </c:pt>
                <c:pt idx="132">
                  <c:v>27.4</c:v>
                </c:pt>
                <c:pt idx="133">
                  <c:v>26.7</c:v>
                </c:pt>
                <c:pt idx="134">
                  <c:v>26.8</c:v>
                </c:pt>
                <c:pt idx="135">
                  <c:v>28.7</c:v>
                </c:pt>
                <c:pt idx="136">
                  <c:v>29.1</c:v>
                </c:pt>
                <c:pt idx="137">
                  <c:v>31.3</c:v>
                </c:pt>
                <c:pt idx="138">
                  <c:v>29.3</c:v>
                </c:pt>
                <c:pt idx="139">
                  <c:v>28</c:v>
                </c:pt>
                <c:pt idx="140">
                  <c:v>28.9</c:v>
                </c:pt>
                <c:pt idx="141">
                  <c:v>28.9</c:v>
                </c:pt>
                <c:pt idx="142">
                  <c:v>31.7</c:v>
                </c:pt>
                <c:pt idx="143">
                  <c:v>31.4</c:v>
                </c:pt>
                <c:pt idx="144">
                  <c:v>31.6</c:v>
                </c:pt>
                <c:pt idx="145">
                  <c:v>33.1</c:v>
                </c:pt>
                <c:pt idx="146">
                  <c:v>35.6</c:v>
                </c:pt>
                <c:pt idx="147">
                  <c:v>40.1</c:v>
                </c:pt>
                <c:pt idx="148">
                  <c:v>38.5</c:v>
                </c:pt>
                <c:pt idx="149">
                  <c:v>39.9</c:v>
                </c:pt>
                <c:pt idx="150">
                  <c:v>43.6</c:v>
                </c:pt>
                <c:pt idx="151">
                  <c:v>41</c:v>
                </c:pt>
                <c:pt idx="152">
                  <c:v>40.9</c:v>
                </c:pt>
                <c:pt idx="153">
                  <c:v>42.7</c:v>
                </c:pt>
                <c:pt idx="154">
                  <c:v>41.9</c:v>
                </c:pt>
                <c:pt idx="155">
                  <c:v>43.4</c:v>
                </c:pt>
                <c:pt idx="156">
                  <c:v>46.2</c:v>
                </c:pt>
                <c:pt idx="157">
                  <c:v>45.8</c:v>
                </c:pt>
                <c:pt idx="158">
                  <c:v>43.6</c:v>
                </c:pt>
                <c:pt idx="159">
                  <c:v>43.7</c:v>
                </c:pt>
                <c:pt idx="160">
                  <c:v>44.9</c:v>
                </c:pt>
                <c:pt idx="161">
                  <c:v>42.3</c:v>
                </c:pt>
                <c:pt idx="162">
                  <c:v>42.1</c:v>
                </c:pt>
                <c:pt idx="163">
                  <c:v>44.2</c:v>
                </c:pt>
                <c:pt idx="164">
                  <c:v>43.9</c:v>
                </c:pt>
                <c:pt idx="165">
                  <c:v>41.5</c:v>
                </c:pt>
                <c:pt idx="166">
                  <c:v>41.1</c:v>
                </c:pt>
                <c:pt idx="167">
                  <c:v>39.4</c:v>
                </c:pt>
                <c:pt idx="168">
                  <c:v>37.700000000000003</c:v>
                </c:pt>
                <c:pt idx="169">
                  <c:v>35.799999999999997</c:v>
                </c:pt>
                <c:pt idx="170">
                  <c:v>37.299999999999997</c:v>
                </c:pt>
                <c:pt idx="171">
                  <c:v>38</c:v>
                </c:pt>
                <c:pt idx="172">
                  <c:v>32.9</c:v>
                </c:pt>
                <c:pt idx="173">
                  <c:v>31.9</c:v>
                </c:pt>
                <c:pt idx="174">
                  <c:v>28.2</c:v>
                </c:pt>
                <c:pt idx="175">
                  <c:v>22.4</c:v>
                </c:pt>
                <c:pt idx="176">
                  <c:v>24.7</c:v>
                </c:pt>
                <c:pt idx="177">
                  <c:v>22.7</c:v>
                </c:pt>
                <c:pt idx="178">
                  <c:v>23.1</c:v>
                </c:pt>
                <c:pt idx="179">
                  <c:v>25.2</c:v>
                </c:pt>
                <c:pt idx="180">
                  <c:v>25.9</c:v>
                </c:pt>
                <c:pt idx="181">
                  <c:v>25.1</c:v>
                </c:pt>
                <c:pt idx="182">
                  <c:v>11.6</c:v>
                </c:pt>
                <c:pt idx="183">
                  <c:v>-19.100000000000001</c:v>
                </c:pt>
                <c:pt idx="184">
                  <c:v>-20.100000000000001</c:v>
                </c:pt>
                <c:pt idx="185">
                  <c:v>-14.5</c:v>
                </c:pt>
                <c:pt idx="186">
                  <c:v>-7.4</c:v>
                </c:pt>
                <c:pt idx="187">
                  <c:v>0.4</c:v>
                </c:pt>
                <c:pt idx="188">
                  <c:v>3.3</c:v>
                </c:pt>
                <c:pt idx="189">
                  <c:v>5.9</c:v>
                </c:pt>
                <c:pt idx="190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F3-4074-87D0-9A477B099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655480"/>
        <c:axId val="1256583784"/>
      </c:lineChart>
      <c:dateAx>
        <c:axId val="1293016600"/>
        <c:scaling>
          <c:orientation val="minMax"/>
          <c:max val="44166"/>
        </c:scaling>
        <c:delete val="0"/>
        <c:axPos val="b"/>
        <c:numFmt formatCode="yy" sourceLinked="0"/>
        <c:majorTickMark val="out"/>
        <c:minorTickMark val="none"/>
        <c:tickLblPos val="low"/>
        <c:spPr>
          <a:ln w="25400">
            <a:noFill/>
          </a:ln>
        </c:spPr>
        <c:txPr>
          <a:bodyPr rot="0" vert="horz"/>
          <a:lstStyle/>
          <a:p>
            <a:pPr>
              <a:defRPr sz="700" b="0"/>
            </a:pPr>
            <a:endParaRPr lang="de-DE"/>
          </a:p>
        </c:txPr>
        <c:crossAx val="1293011024"/>
        <c:crosses val="autoZero"/>
        <c:auto val="1"/>
        <c:lblOffset val="100"/>
        <c:baseTimeUnit val="months"/>
        <c:majorUnit val="12"/>
        <c:majorTimeUnit val="months"/>
      </c:dateAx>
      <c:valAx>
        <c:axId val="129301102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700" b="0"/>
            </a:pPr>
            <a:endParaRPr lang="de-DE"/>
          </a:p>
        </c:txPr>
        <c:crossAx val="1293016600"/>
        <c:crosses val="autoZero"/>
        <c:crossBetween val="between"/>
        <c:majorUnit val="25"/>
      </c:valAx>
      <c:valAx>
        <c:axId val="1256583784"/>
        <c:scaling>
          <c:orientation val="minMax"/>
          <c:max val="75"/>
          <c:min val="-25"/>
        </c:scaling>
        <c:delete val="0"/>
        <c:axPos val="r"/>
        <c:numFmt formatCode="#,##0_ ;[Red]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700"/>
            </a:pPr>
            <a:endParaRPr lang="de-DE"/>
          </a:p>
        </c:txPr>
        <c:crossAx val="1303655480"/>
        <c:crosses val="max"/>
        <c:crossBetween val="between"/>
        <c:majorUnit val="25"/>
      </c:valAx>
      <c:dateAx>
        <c:axId val="13036554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256583784"/>
        <c:crosses val="autoZero"/>
        <c:auto val="1"/>
        <c:lblOffset val="100"/>
        <c:baseTimeUnit val="months"/>
      </c:date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:spPr>
    </c:plotArea>
    <c:legend>
      <c:legendPos val="b"/>
      <c:layout>
        <c:manualLayout>
          <c:xMode val="edge"/>
          <c:yMode val="edge"/>
          <c:x val="5.3937497461584279E-2"/>
          <c:y val="6.0976954289024048E-2"/>
          <c:w val="0.89999990698934751"/>
          <c:h val="9.0334445684991743E-2"/>
        </c:manualLayout>
      </c:layout>
      <c:overlay val="0"/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  <c:txPr>
        <a:bodyPr/>
        <a:lstStyle/>
        <a:p>
          <a:pPr>
            <a:defRPr sz="700"/>
          </a:pPr>
          <a:endParaRPr lang="de-DE"/>
        </a:p>
      </c:txPr>
    </c:legend>
    <c:plotVisOnly val="1"/>
    <c:dispBlanksAs val="gap"/>
    <c:showDLblsOverMax val="0"/>
  </c:chart>
  <c:spPr>
    <a:noFill/>
    <a:ln w="25400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579624134520278"/>
          <c:y val="4.9853372434017593E-2"/>
          <c:w val="0.70919881305637977"/>
          <c:h val="0.8651026392961876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'S. 7 Aktuelle Problemfelder'!$D$2</c:f>
              <c:strCache>
                <c:ptCount val="1"/>
                <c:pt idx="0">
                  <c:v>Herbst 2019</c:v>
                </c:pt>
              </c:strCache>
            </c:strRef>
          </c:tx>
          <c:spPr>
            <a:solidFill>
              <a:srgbClr val="E6460F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'S. 7 Aktuelle Problemfelder'!$A$3:$A$14</c:f>
              <c:strCache>
                <c:ptCount val="12"/>
                <c:pt idx="0">
                  <c:v>Bürokratie</c:v>
                </c:pt>
                <c:pt idx="1">
                  <c:v>Arbeiter-/Facharbeitermangel</c:v>
                </c:pt>
                <c:pt idx="2">
                  <c:v>Auswirkungen der Corona-Krise</c:v>
                </c:pt>
                <c:pt idx="3">
                  <c:v>Lohn-/Gehaltskosten</c:v>
                </c:pt>
                <c:pt idx="4">
                  <c:v>Auftragslage</c:v>
                </c:pt>
                <c:pt idx="5">
                  <c:v>Konkurrenzsituation</c:v>
                </c:pt>
                <c:pt idx="6">
                  <c:v>Steuerbelastung</c:v>
                </c:pt>
                <c:pt idx="7">
                  <c:v>Energiekosten</c:v>
                </c:pt>
                <c:pt idx="8">
                  <c:v>Rohstoff-/Materialkosten</c:v>
                </c:pt>
                <c:pt idx="9">
                  <c:v>Zahlungsmoral der Kunden</c:v>
                </c:pt>
                <c:pt idx="10">
                  <c:v>Finanzierungsbedingungen</c:v>
                </c:pt>
                <c:pt idx="11">
                  <c:v>Sonstiges</c:v>
                </c:pt>
              </c:strCache>
            </c:strRef>
          </c:cat>
          <c:val>
            <c:numRef>
              <c:f>'S. 7 Aktuelle Problemfelder'!$D$3:$D$14</c:f>
              <c:numCache>
                <c:formatCode>General</c:formatCode>
                <c:ptCount val="12"/>
                <c:pt idx="0">
                  <c:v>68.7</c:v>
                </c:pt>
                <c:pt idx="1">
                  <c:v>76.8</c:v>
                </c:pt>
                <c:pt idx="3">
                  <c:v>48.9</c:v>
                </c:pt>
                <c:pt idx="4">
                  <c:v>31.7</c:v>
                </c:pt>
                <c:pt idx="5">
                  <c:v>39.9</c:v>
                </c:pt>
                <c:pt idx="6">
                  <c:v>38</c:v>
                </c:pt>
                <c:pt idx="7">
                  <c:v>42.7</c:v>
                </c:pt>
                <c:pt idx="8">
                  <c:v>39.5</c:v>
                </c:pt>
                <c:pt idx="9">
                  <c:v>27</c:v>
                </c:pt>
                <c:pt idx="10">
                  <c:v>8.9</c:v>
                </c:pt>
                <c:pt idx="11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76-44F7-A801-FAFD847461AF}"/>
            </c:ext>
          </c:extLst>
        </c:ser>
        <c:ser>
          <c:idx val="3"/>
          <c:order val="1"/>
          <c:tx>
            <c:strRef>
              <c:f>'S. 7 Aktuelle Problemfelder'!$C$2</c:f>
              <c:strCache>
                <c:ptCount val="1"/>
                <c:pt idx="0">
                  <c:v>Frühjahr 2020</c:v>
                </c:pt>
              </c:strCache>
            </c:strRef>
          </c:tx>
          <c:spPr>
            <a:solidFill>
              <a:srgbClr val="F08200"/>
            </a:solidFill>
            <a:ln>
              <a:solidFill>
                <a:schemeClr val="bg1"/>
              </a:solidFill>
            </a:ln>
          </c:spPr>
          <c:invertIfNegative val="0"/>
          <c:val>
            <c:numRef>
              <c:f>'S. 7 Aktuelle Problemfelder'!$C$3:$C$14</c:f>
              <c:numCache>
                <c:formatCode>General</c:formatCode>
                <c:ptCount val="12"/>
                <c:pt idx="0">
                  <c:v>72.2</c:v>
                </c:pt>
                <c:pt idx="1">
                  <c:v>78.8</c:v>
                </c:pt>
                <c:pt idx="3">
                  <c:v>51.8</c:v>
                </c:pt>
                <c:pt idx="4">
                  <c:v>31.4</c:v>
                </c:pt>
                <c:pt idx="5">
                  <c:v>39</c:v>
                </c:pt>
                <c:pt idx="6">
                  <c:v>43.7</c:v>
                </c:pt>
                <c:pt idx="7">
                  <c:v>47.1</c:v>
                </c:pt>
                <c:pt idx="8">
                  <c:v>40.6</c:v>
                </c:pt>
                <c:pt idx="9">
                  <c:v>25.8</c:v>
                </c:pt>
                <c:pt idx="10">
                  <c:v>11.3</c:v>
                </c:pt>
                <c:pt idx="11">
                  <c:v>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CE-4733-8237-70ADFA741913}"/>
            </c:ext>
          </c:extLst>
        </c:ser>
        <c:ser>
          <c:idx val="2"/>
          <c:order val="2"/>
          <c:tx>
            <c:strRef>
              <c:f>'S. 7 Aktuelle Problemfelder'!$B$2</c:f>
              <c:strCache>
                <c:ptCount val="1"/>
                <c:pt idx="0">
                  <c:v>Aktuell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'S. 7 Aktuelle Problemfelder'!$A$3:$A$14</c:f>
              <c:strCache>
                <c:ptCount val="12"/>
                <c:pt idx="0">
                  <c:v>Bürokratie</c:v>
                </c:pt>
                <c:pt idx="1">
                  <c:v>Arbeiter-/Facharbeitermangel</c:v>
                </c:pt>
                <c:pt idx="2">
                  <c:v>Auswirkungen der Corona-Krise</c:v>
                </c:pt>
                <c:pt idx="3">
                  <c:v>Lohn-/Gehaltskosten</c:v>
                </c:pt>
                <c:pt idx="4">
                  <c:v>Auftragslage</c:v>
                </c:pt>
                <c:pt idx="5">
                  <c:v>Konkurrenzsituation</c:v>
                </c:pt>
                <c:pt idx="6">
                  <c:v>Steuerbelastung</c:v>
                </c:pt>
                <c:pt idx="7">
                  <c:v>Energiekosten</c:v>
                </c:pt>
                <c:pt idx="8">
                  <c:v>Rohstoff-/Materialkosten</c:v>
                </c:pt>
                <c:pt idx="9">
                  <c:v>Zahlungsmoral der Kunden</c:v>
                </c:pt>
                <c:pt idx="10">
                  <c:v>Finanzierungsbedingungen</c:v>
                </c:pt>
                <c:pt idx="11">
                  <c:v>Sonstiges</c:v>
                </c:pt>
              </c:strCache>
            </c:strRef>
          </c:cat>
          <c:val>
            <c:numRef>
              <c:f>'S. 7 Aktuelle Problemfelder'!$B$3:$B$14</c:f>
              <c:numCache>
                <c:formatCode>General</c:formatCode>
                <c:ptCount val="12"/>
                <c:pt idx="0">
                  <c:v>68.2</c:v>
                </c:pt>
                <c:pt idx="1">
                  <c:v>67.3</c:v>
                </c:pt>
                <c:pt idx="2">
                  <c:v>64.8</c:v>
                </c:pt>
                <c:pt idx="3">
                  <c:v>44</c:v>
                </c:pt>
                <c:pt idx="4">
                  <c:v>43.6</c:v>
                </c:pt>
                <c:pt idx="5">
                  <c:v>36.6</c:v>
                </c:pt>
                <c:pt idx="6">
                  <c:v>35.1</c:v>
                </c:pt>
                <c:pt idx="7">
                  <c:v>33.1</c:v>
                </c:pt>
                <c:pt idx="8">
                  <c:v>32</c:v>
                </c:pt>
                <c:pt idx="9">
                  <c:v>27.7</c:v>
                </c:pt>
                <c:pt idx="10">
                  <c:v>9.5</c:v>
                </c:pt>
                <c:pt idx="11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76-44F7-A801-FAFD84746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628553216"/>
        <c:axId val="628554752"/>
      </c:barChart>
      <c:catAx>
        <c:axId val="6285532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Frutiger 45 Light"/>
                <a:cs typeface="Arial" pitchFamily="34" charset="0"/>
              </a:defRPr>
            </a:pPr>
            <a:endParaRPr lang="de-DE"/>
          </a:p>
        </c:txPr>
        <c:crossAx val="628554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554752"/>
        <c:scaling>
          <c:orientation val="minMax"/>
          <c:max val="81"/>
          <c:min val="0"/>
        </c:scaling>
        <c:delete val="0"/>
        <c:axPos val="t"/>
        <c:majorGridlines/>
        <c:numFmt formatCode="#,##0_ ;\-#,##0\ " sourceLinked="0"/>
        <c:majorTickMark val="out"/>
        <c:minorTickMark val="none"/>
        <c:tickLblPos val="high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Frutiger 45 Light"/>
                <a:cs typeface="Arial" pitchFamily="34" charset="0"/>
              </a:defRPr>
            </a:pPr>
            <a:endParaRPr lang="de-DE"/>
          </a:p>
        </c:txPr>
        <c:crossAx val="62855321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024393093296572"/>
          <c:y val="7.9349758699517395E-3"/>
          <c:w val="0.32216952109472957"/>
          <c:h val="5.6839771861361896E-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Frutiger 45 Light"/>
          <a:ea typeface="Frutiger 45 Light"/>
          <a:cs typeface="Frutiger 45 Light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777448071216618"/>
          <c:y val="1.466275659824047E-2"/>
          <c:w val="0.70919881305637977"/>
          <c:h val="0.86510263929618769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'S. 8 Akt. Probleme regional'!$B$2</c:f>
              <c:strCache>
                <c:ptCount val="1"/>
                <c:pt idx="0">
                  <c:v>Deutschland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chemeClr val="bg1"/>
              </a:solidFill>
            </a:ln>
          </c:spPr>
          <c:invertIfNegative val="0"/>
          <c:cat>
            <c:strRef>
              <c:f>'S. 8 Akt. Probleme regional'!$A$3:$A$14</c:f>
              <c:strCache>
                <c:ptCount val="12"/>
                <c:pt idx="0">
                  <c:v>Bürokratie</c:v>
                </c:pt>
                <c:pt idx="1">
                  <c:v>Arbeiter-/Facharbeitermangel</c:v>
                </c:pt>
                <c:pt idx="2">
                  <c:v>Corona-Krise</c:v>
                </c:pt>
                <c:pt idx="3">
                  <c:v>Lohn-/Gehaltskosten</c:v>
                </c:pt>
                <c:pt idx="4">
                  <c:v>Auftragslage</c:v>
                </c:pt>
                <c:pt idx="5">
                  <c:v>Konkurrenzsituation</c:v>
                </c:pt>
                <c:pt idx="6">
                  <c:v>Steuerbelastung</c:v>
                </c:pt>
                <c:pt idx="7">
                  <c:v>Energiekosten</c:v>
                </c:pt>
                <c:pt idx="8">
                  <c:v>Rohstoff-/Materialkosten</c:v>
                </c:pt>
                <c:pt idx="9">
                  <c:v>Zahlungsmoral der Kunden</c:v>
                </c:pt>
                <c:pt idx="10">
                  <c:v>Finanzierungsbedingungen</c:v>
                </c:pt>
                <c:pt idx="11">
                  <c:v>Sonstiges</c:v>
                </c:pt>
              </c:strCache>
            </c:strRef>
          </c:cat>
          <c:val>
            <c:numRef>
              <c:f>'S. 8 Akt. Probleme regional'!$B$3:$B$14</c:f>
              <c:numCache>
                <c:formatCode>General</c:formatCode>
                <c:ptCount val="12"/>
                <c:pt idx="0">
                  <c:v>68.2</c:v>
                </c:pt>
                <c:pt idx="1">
                  <c:v>67.3</c:v>
                </c:pt>
                <c:pt idx="2">
                  <c:v>64.8</c:v>
                </c:pt>
                <c:pt idx="3">
                  <c:v>44</c:v>
                </c:pt>
                <c:pt idx="4">
                  <c:v>43.6</c:v>
                </c:pt>
                <c:pt idx="5">
                  <c:v>36.6</c:v>
                </c:pt>
                <c:pt idx="6">
                  <c:v>35.1</c:v>
                </c:pt>
                <c:pt idx="7">
                  <c:v>33.1</c:v>
                </c:pt>
                <c:pt idx="8">
                  <c:v>32</c:v>
                </c:pt>
                <c:pt idx="9">
                  <c:v>27.7</c:v>
                </c:pt>
                <c:pt idx="10">
                  <c:v>9.5</c:v>
                </c:pt>
                <c:pt idx="11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65-4DBA-9BBA-55DE15F028E1}"/>
            </c:ext>
          </c:extLst>
        </c:ser>
        <c:ser>
          <c:idx val="1"/>
          <c:order val="1"/>
          <c:tx>
            <c:strRef>
              <c:f>'S. 8 Akt. Probleme regional'!$D$2</c:f>
              <c:strCache>
                <c:ptCount val="1"/>
                <c:pt idx="0">
                  <c:v>Ost</c:v>
                </c:pt>
              </c:strCache>
            </c:strRef>
          </c:tx>
          <c:spPr>
            <a:solidFill>
              <a:srgbClr val="F08200"/>
            </a:solidFill>
            <a:ln w="3175">
              <a:solidFill>
                <a:srgbClr val="FFFFFF"/>
              </a:solidFill>
            </a:ln>
          </c:spPr>
          <c:invertIfNegative val="0"/>
          <c:cat>
            <c:strRef>
              <c:f>'S. 8 Akt. Probleme regional'!$A$3:$A$14</c:f>
              <c:strCache>
                <c:ptCount val="12"/>
                <c:pt idx="0">
                  <c:v>Bürokratie</c:v>
                </c:pt>
                <c:pt idx="1">
                  <c:v>Arbeiter-/Facharbeitermangel</c:v>
                </c:pt>
                <c:pt idx="2">
                  <c:v>Corona-Krise</c:v>
                </c:pt>
                <c:pt idx="3">
                  <c:v>Lohn-/Gehaltskosten</c:v>
                </c:pt>
                <c:pt idx="4">
                  <c:v>Auftragslage</c:v>
                </c:pt>
                <c:pt idx="5">
                  <c:v>Konkurrenzsituation</c:v>
                </c:pt>
                <c:pt idx="6">
                  <c:v>Steuerbelastung</c:v>
                </c:pt>
                <c:pt idx="7">
                  <c:v>Energiekosten</c:v>
                </c:pt>
                <c:pt idx="8">
                  <c:v>Rohstoff-/Materialkosten</c:v>
                </c:pt>
                <c:pt idx="9">
                  <c:v>Zahlungsmoral der Kunden</c:v>
                </c:pt>
                <c:pt idx="10">
                  <c:v>Finanzierungsbedingungen</c:v>
                </c:pt>
                <c:pt idx="11">
                  <c:v>Sonstiges</c:v>
                </c:pt>
              </c:strCache>
            </c:strRef>
          </c:cat>
          <c:val>
            <c:numRef>
              <c:f>'S. 8 Akt. Probleme regional'!$D$3:$D$14</c:f>
              <c:numCache>
                <c:formatCode>General</c:formatCode>
                <c:ptCount val="12"/>
                <c:pt idx="0">
                  <c:v>73</c:v>
                </c:pt>
                <c:pt idx="1">
                  <c:v>73.8</c:v>
                </c:pt>
                <c:pt idx="2">
                  <c:v>60.8</c:v>
                </c:pt>
                <c:pt idx="3">
                  <c:v>48.5</c:v>
                </c:pt>
                <c:pt idx="4">
                  <c:v>38.5</c:v>
                </c:pt>
                <c:pt idx="5">
                  <c:v>34.299999999999997</c:v>
                </c:pt>
                <c:pt idx="6">
                  <c:v>40.299999999999997</c:v>
                </c:pt>
                <c:pt idx="7">
                  <c:v>37.5</c:v>
                </c:pt>
                <c:pt idx="8">
                  <c:v>37</c:v>
                </c:pt>
                <c:pt idx="9">
                  <c:v>23.3</c:v>
                </c:pt>
                <c:pt idx="10">
                  <c:v>10.8</c:v>
                </c:pt>
                <c:pt idx="11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65-4DBA-9BBA-55DE15F028E1}"/>
            </c:ext>
          </c:extLst>
        </c:ser>
        <c:ser>
          <c:idx val="0"/>
          <c:order val="2"/>
          <c:tx>
            <c:strRef>
              <c:f>'S. 8 Akt. Probleme regional'!$C$2</c:f>
              <c:strCache>
                <c:ptCount val="1"/>
                <c:pt idx="0">
                  <c:v>West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'S. 8 Akt. Probleme regional'!$A$3:$A$14</c:f>
              <c:strCache>
                <c:ptCount val="12"/>
                <c:pt idx="0">
                  <c:v>Bürokratie</c:v>
                </c:pt>
                <c:pt idx="1">
                  <c:v>Arbeiter-/Facharbeitermangel</c:v>
                </c:pt>
                <c:pt idx="2">
                  <c:v>Corona-Krise</c:v>
                </c:pt>
                <c:pt idx="3">
                  <c:v>Lohn-/Gehaltskosten</c:v>
                </c:pt>
                <c:pt idx="4">
                  <c:v>Auftragslage</c:v>
                </c:pt>
                <c:pt idx="5">
                  <c:v>Konkurrenzsituation</c:v>
                </c:pt>
                <c:pt idx="6">
                  <c:v>Steuerbelastung</c:v>
                </c:pt>
                <c:pt idx="7">
                  <c:v>Energiekosten</c:v>
                </c:pt>
                <c:pt idx="8">
                  <c:v>Rohstoff-/Materialkosten</c:v>
                </c:pt>
                <c:pt idx="9">
                  <c:v>Zahlungsmoral der Kunden</c:v>
                </c:pt>
                <c:pt idx="10">
                  <c:v>Finanzierungsbedingungen</c:v>
                </c:pt>
                <c:pt idx="11">
                  <c:v>Sonstiges</c:v>
                </c:pt>
              </c:strCache>
            </c:strRef>
          </c:cat>
          <c:val>
            <c:numRef>
              <c:f>'S. 8 Akt. Probleme regional'!$C$3:$C$14</c:f>
              <c:numCache>
                <c:formatCode>General</c:formatCode>
                <c:ptCount val="12"/>
                <c:pt idx="0">
                  <c:v>66.5</c:v>
                </c:pt>
                <c:pt idx="1">
                  <c:v>65</c:v>
                </c:pt>
                <c:pt idx="2">
                  <c:v>66.3</c:v>
                </c:pt>
                <c:pt idx="3">
                  <c:v>42.4</c:v>
                </c:pt>
                <c:pt idx="4">
                  <c:v>45.5</c:v>
                </c:pt>
                <c:pt idx="5">
                  <c:v>37.5</c:v>
                </c:pt>
                <c:pt idx="6">
                  <c:v>33.200000000000003</c:v>
                </c:pt>
                <c:pt idx="7">
                  <c:v>31.5</c:v>
                </c:pt>
                <c:pt idx="8">
                  <c:v>30.2</c:v>
                </c:pt>
                <c:pt idx="9">
                  <c:v>29.3</c:v>
                </c:pt>
                <c:pt idx="10">
                  <c:v>9.1</c:v>
                </c:pt>
                <c:pt idx="11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65-4DBA-9BBA-55DE15F028E1}"/>
            </c:ext>
          </c:extLst>
        </c:ser>
        <c:ser>
          <c:idx val="3"/>
          <c:order val="3"/>
          <c:tx>
            <c:strRef>
              <c:f>'S. 8 Akt. Probleme regional'!$F$2</c:f>
              <c:strCache>
                <c:ptCount val="1"/>
                <c:pt idx="0">
                  <c:v>Baden-Württemberg</c:v>
                </c:pt>
              </c:strCache>
            </c:strRef>
          </c:tx>
          <c:spPr>
            <a:solidFill>
              <a:srgbClr val="DFDEDD"/>
            </a:solidFill>
            <a:ln w="3175">
              <a:solidFill>
                <a:srgbClr val="FFFFFF"/>
              </a:solidFill>
            </a:ln>
          </c:spPr>
          <c:invertIfNegative val="0"/>
          <c:cat>
            <c:strRef>
              <c:f>'S. 8 Akt. Probleme regional'!$A$3:$A$14</c:f>
              <c:strCache>
                <c:ptCount val="12"/>
                <c:pt idx="0">
                  <c:v>Bürokratie</c:v>
                </c:pt>
                <c:pt idx="1">
                  <c:v>Arbeiter-/Facharbeitermangel</c:v>
                </c:pt>
                <c:pt idx="2">
                  <c:v>Corona-Krise</c:v>
                </c:pt>
                <c:pt idx="3">
                  <c:v>Lohn-/Gehaltskosten</c:v>
                </c:pt>
                <c:pt idx="4">
                  <c:v>Auftragslage</c:v>
                </c:pt>
                <c:pt idx="5">
                  <c:v>Konkurrenzsituation</c:v>
                </c:pt>
                <c:pt idx="6">
                  <c:v>Steuerbelastung</c:v>
                </c:pt>
                <c:pt idx="7">
                  <c:v>Energiekosten</c:v>
                </c:pt>
                <c:pt idx="8">
                  <c:v>Rohstoff-/Materialkosten</c:v>
                </c:pt>
                <c:pt idx="9">
                  <c:v>Zahlungsmoral der Kunden</c:v>
                </c:pt>
                <c:pt idx="10">
                  <c:v>Finanzierungsbedingungen</c:v>
                </c:pt>
                <c:pt idx="11">
                  <c:v>Sonstiges</c:v>
                </c:pt>
              </c:strCache>
            </c:strRef>
          </c:cat>
          <c:val>
            <c:numRef>
              <c:f>'S. 8 Akt. Probleme regional'!$F$3:$F$14</c:f>
              <c:numCache>
                <c:formatCode>General</c:formatCode>
                <c:ptCount val="12"/>
                <c:pt idx="0">
                  <c:v>72</c:v>
                </c:pt>
                <c:pt idx="1">
                  <c:v>69.3</c:v>
                </c:pt>
                <c:pt idx="2">
                  <c:v>70.2</c:v>
                </c:pt>
                <c:pt idx="3">
                  <c:v>51.8</c:v>
                </c:pt>
                <c:pt idx="4">
                  <c:v>45.4</c:v>
                </c:pt>
                <c:pt idx="5">
                  <c:v>37.200000000000003</c:v>
                </c:pt>
                <c:pt idx="6">
                  <c:v>31.2</c:v>
                </c:pt>
                <c:pt idx="7">
                  <c:v>32.6</c:v>
                </c:pt>
                <c:pt idx="8">
                  <c:v>33</c:v>
                </c:pt>
                <c:pt idx="9">
                  <c:v>28.9</c:v>
                </c:pt>
                <c:pt idx="10">
                  <c:v>11</c:v>
                </c:pt>
                <c:pt idx="11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65-4DBA-9BBA-55DE15F028E1}"/>
            </c:ext>
          </c:extLst>
        </c:ser>
        <c:ser>
          <c:idx val="4"/>
          <c:order val="4"/>
          <c:tx>
            <c:strRef>
              <c:f>'S. 8 Akt. Probleme regional'!$G$2</c:f>
              <c:strCache>
                <c:ptCount val="1"/>
                <c:pt idx="0">
                  <c:v>Bayern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rgbClr val="FFFFFF"/>
              </a:solidFill>
            </a:ln>
          </c:spPr>
          <c:invertIfNegative val="0"/>
          <c:cat>
            <c:strRef>
              <c:f>'S. 8 Akt. Probleme regional'!$A$3:$A$14</c:f>
              <c:strCache>
                <c:ptCount val="12"/>
                <c:pt idx="0">
                  <c:v>Bürokratie</c:v>
                </c:pt>
                <c:pt idx="1">
                  <c:v>Arbeiter-/Facharbeitermangel</c:v>
                </c:pt>
                <c:pt idx="2">
                  <c:v>Corona-Krise</c:v>
                </c:pt>
                <c:pt idx="3">
                  <c:v>Lohn-/Gehaltskosten</c:v>
                </c:pt>
                <c:pt idx="4">
                  <c:v>Auftragslage</c:v>
                </c:pt>
                <c:pt idx="5">
                  <c:v>Konkurrenzsituation</c:v>
                </c:pt>
                <c:pt idx="6">
                  <c:v>Steuerbelastung</c:v>
                </c:pt>
                <c:pt idx="7">
                  <c:v>Energiekosten</c:v>
                </c:pt>
                <c:pt idx="8">
                  <c:v>Rohstoff-/Materialkosten</c:v>
                </c:pt>
                <c:pt idx="9">
                  <c:v>Zahlungsmoral der Kunden</c:v>
                </c:pt>
                <c:pt idx="10">
                  <c:v>Finanzierungsbedingungen</c:v>
                </c:pt>
                <c:pt idx="11">
                  <c:v>Sonstiges</c:v>
                </c:pt>
              </c:strCache>
            </c:strRef>
          </c:cat>
          <c:val>
            <c:numRef>
              <c:f>'S. 8 Akt. Probleme regional'!$G$3:$G$14</c:f>
              <c:numCache>
                <c:formatCode>General</c:formatCode>
                <c:ptCount val="12"/>
                <c:pt idx="0">
                  <c:v>69.8</c:v>
                </c:pt>
                <c:pt idx="1">
                  <c:v>61.8</c:v>
                </c:pt>
                <c:pt idx="2">
                  <c:v>69.400000000000006</c:v>
                </c:pt>
                <c:pt idx="3">
                  <c:v>43.8</c:v>
                </c:pt>
                <c:pt idx="4">
                  <c:v>40.1</c:v>
                </c:pt>
                <c:pt idx="5">
                  <c:v>40.6</c:v>
                </c:pt>
                <c:pt idx="6">
                  <c:v>38.200000000000003</c:v>
                </c:pt>
                <c:pt idx="7">
                  <c:v>29.2</c:v>
                </c:pt>
                <c:pt idx="8">
                  <c:v>29.7</c:v>
                </c:pt>
                <c:pt idx="9">
                  <c:v>28.8</c:v>
                </c:pt>
                <c:pt idx="10">
                  <c:v>7.5</c:v>
                </c:pt>
                <c:pt idx="11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65-4DBA-9BBA-55DE15F028E1}"/>
            </c:ext>
          </c:extLst>
        </c:ser>
        <c:ser>
          <c:idx val="5"/>
          <c:order val="5"/>
          <c:tx>
            <c:strRef>
              <c:f>'S. 8 Akt. Probleme regional'!$H$2</c:f>
              <c:strCache>
                <c:ptCount val="1"/>
                <c:pt idx="0">
                  <c:v>Nordrhein-Westfalen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rgbClr val="FFFFFF"/>
              </a:solidFill>
            </a:ln>
          </c:spPr>
          <c:invertIfNegative val="0"/>
          <c:val>
            <c:numRef>
              <c:f>'S. 8 Akt. Probleme regional'!$H$3:$H$14</c:f>
              <c:numCache>
                <c:formatCode>General</c:formatCode>
                <c:ptCount val="12"/>
                <c:pt idx="0">
                  <c:v>63.1</c:v>
                </c:pt>
                <c:pt idx="1">
                  <c:v>63.5</c:v>
                </c:pt>
                <c:pt idx="2">
                  <c:v>71.3</c:v>
                </c:pt>
                <c:pt idx="3">
                  <c:v>37.6</c:v>
                </c:pt>
                <c:pt idx="4">
                  <c:v>48.2</c:v>
                </c:pt>
                <c:pt idx="5">
                  <c:v>35.1</c:v>
                </c:pt>
                <c:pt idx="6">
                  <c:v>33.700000000000003</c:v>
                </c:pt>
                <c:pt idx="7">
                  <c:v>33</c:v>
                </c:pt>
                <c:pt idx="8">
                  <c:v>30.9</c:v>
                </c:pt>
                <c:pt idx="9">
                  <c:v>29.4</c:v>
                </c:pt>
                <c:pt idx="10">
                  <c:v>9.6</c:v>
                </c:pt>
                <c:pt idx="11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565-4DBA-9BBA-55DE15F02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768428672"/>
        <c:axId val="768446848"/>
      </c:barChart>
      <c:catAx>
        <c:axId val="7684286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Frutiger 45 Light"/>
                <a:cs typeface="Arial" pitchFamily="34" charset="0"/>
              </a:defRPr>
            </a:pPr>
            <a:endParaRPr lang="de-DE"/>
          </a:p>
        </c:txPr>
        <c:crossAx val="76844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8446848"/>
        <c:scaling>
          <c:orientation val="minMax"/>
          <c:max val="82"/>
          <c:min val="0"/>
        </c:scaling>
        <c:delete val="0"/>
        <c:axPos val="t"/>
        <c:majorGridlines/>
        <c:numFmt formatCode="#,##0_ ;\-#,##0\ " sourceLinked="0"/>
        <c:majorTickMark val="out"/>
        <c:minorTickMark val="none"/>
        <c:tickLblPos val="high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Frutiger 45 Light"/>
                <a:cs typeface="Arial" pitchFamily="34" charset="0"/>
              </a:defRPr>
            </a:pPr>
            <a:endParaRPr lang="de-DE"/>
          </a:p>
        </c:txPr>
        <c:crossAx val="768428672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3725164918183"/>
          <c:y val="0.5006035975708315"/>
          <c:w val="0.17292148570449464"/>
          <c:h val="0.34828364929457134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Frutiger 45 Light"/>
          <a:ea typeface="Frutiger 45 Light"/>
          <a:cs typeface="Frutiger 45 Light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0.60323046595833341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'Seite 9 unten'!$I$3</c:f>
              <c:strCache>
                <c:ptCount val="1"/>
                <c:pt idx="0">
                  <c:v>erhöht</c:v>
                </c:pt>
              </c:strCache>
            </c:strRef>
          </c:tx>
          <c:spPr>
            <a:solidFill>
              <a:srgbClr val="F08200"/>
            </a:solidFill>
            <a:ln w="12700">
              <a:solidFill>
                <a:schemeClr val="bg1"/>
              </a:solidFill>
            </a:ln>
          </c:spPr>
          <c:invertIfNegative val="0"/>
          <c:dLbls>
            <c:dLbl>
              <c:idx val="11"/>
              <c:layout>
                <c:manualLayout>
                  <c:x val="0"/>
                  <c:y val="0.1056729633619991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F9FB-4F35-A941-7CA90BA09865}"/>
                </c:ext>
              </c:extLst>
            </c:dLbl>
            <c:dLbl>
              <c:idx val="12"/>
              <c:layout>
                <c:manualLayout>
                  <c:x val="0"/>
                  <c:y val="8.9393785638870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F9FB-4F35-A941-7CA90BA0986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'Seite 9 unten'!$J$2:$AA$2</c:f>
              <c:strCache>
                <c:ptCount val="18"/>
                <c:pt idx="0">
                  <c:v>Insgesamt</c:v>
                </c:pt>
                <c:pt idx="2">
                  <c:v>Ost</c:v>
                </c:pt>
                <c:pt idx="3">
                  <c:v>West</c:v>
                </c:pt>
                <c:pt idx="5">
                  <c:v>Baugewerbe</c:v>
                </c:pt>
                <c:pt idx="6">
                  <c:v>Ernährung/
Tabak</c:v>
                </c:pt>
                <c:pt idx="7">
                  <c:v>Handel</c:v>
                </c:pt>
                <c:pt idx="8">
                  <c:v>Dienst-
leistungen</c:v>
                </c:pt>
                <c:pt idx="9">
                  <c:v>Chemie/
Kunststoff</c:v>
                </c:pt>
                <c:pt idx="10">
                  <c:v>Elektro</c:v>
                </c:pt>
                <c:pt idx="11">
                  <c:v>Agrar-
wirtschaft</c:v>
                </c:pt>
                <c:pt idx="12">
                  <c:v>Metall/Stahl/
Kfz/MBau</c:v>
                </c:pt>
                <c:pt idx="14">
                  <c:v>Bis 20 Besch.</c:v>
                </c:pt>
                <c:pt idx="15">
                  <c:v>Bis 100 Besch.</c:v>
                </c:pt>
                <c:pt idx="16">
                  <c:v>Bis 200 Besch.</c:v>
                </c:pt>
                <c:pt idx="17">
                  <c:v>Über 200 Besch.</c:v>
                </c:pt>
              </c:strCache>
            </c:strRef>
          </c:cat>
          <c:val>
            <c:numRef>
              <c:f>'Seite 9 unten'!$J$3:$AA$3</c:f>
              <c:numCache>
                <c:formatCode>0.00</c:formatCode>
                <c:ptCount val="18"/>
                <c:pt idx="0">
                  <c:v>15.5</c:v>
                </c:pt>
                <c:pt idx="2">
                  <c:v>15.8</c:v>
                </c:pt>
                <c:pt idx="3">
                  <c:v>14.5</c:v>
                </c:pt>
                <c:pt idx="5">
                  <c:v>21.9</c:v>
                </c:pt>
                <c:pt idx="6">
                  <c:v>20.7</c:v>
                </c:pt>
                <c:pt idx="7">
                  <c:v>17.7</c:v>
                </c:pt>
                <c:pt idx="8">
                  <c:v>18.5</c:v>
                </c:pt>
                <c:pt idx="9">
                  <c:v>16.399999999999999</c:v>
                </c:pt>
                <c:pt idx="10">
                  <c:v>16.5</c:v>
                </c:pt>
                <c:pt idx="11">
                  <c:v>9.9</c:v>
                </c:pt>
                <c:pt idx="12">
                  <c:v>6.5</c:v>
                </c:pt>
                <c:pt idx="14">
                  <c:v>18.5</c:v>
                </c:pt>
                <c:pt idx="15">
                  <c:v>14.482758620689657</c:v>
                </c:pt>
                <c:pt idx="16">
                  <c:v>15.6</c:v>
                </c:pt>
                <c:pt idx="17">
                  <c:v>18.3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F9FB-4F35-A941-7CA90BA09865}"/>
            </c:ext>
          </c:extLst>
        </c:ser>
        <c:ser>
          <c:idx val="0"/>
          <c:order val="1"/>
          <c:tx>
            <c:strRef>
              <c:f>'Seite 9 unten'!$I$4</c:f>
              <c:strCache>
                <c:ptCount val="1"/>
                <c:pt idx="0">
                  <c:v>gesenkt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3175">
              <a:solidFill>
                <a:schemeClr val="bg1"/>
              </a:solidFill>
            </a:ln>
          </c:spPr>
          <c:invertIfNegative val="0"/>
          <c:dLbls>
            <c:dLbl>
              <c:idx val="5"/>
              <c:layout>
                <c:manualLayout>
                  <c:x val="0"/>
                  <c:y val="9.59726051650318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939-4C65-B1F7-37A3C2BD12C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'Seite 9 unten'!$J$2:$AA$2</c:f>
              <c:strCache>
                <c:ptCount val="18"/>
                <c:pt idx="0">
                  <c:v>Insgesamt</c:v>
                </c:pt>
                <c:pt idx="2">
                  <c:v>Ost</c:v>
                </c:pt>
                <c:pt idx="3">
                  <c:v>West</c:v>
                </c:pt>
                <c:pt idx="5">
                  <c:v>Baugewerbe</c:v>
                </c:pt>
                <c:pt idx="6">
                  <c:v>Ernährung/
Tabak</c:v>
                </c:pt>
                <c:pt idx="7">
                  <c:v>Handel</c:v>
                </c:pt>
                <c:pt idx="8">
                  <c:v>Dienst-
leistungen</c:v>
                </c:pt>
                <c:pt idx="9">
                  <c:v>Chemie/
Kunststoff</c:v>
                </c:pt>
                <c:pt idx="10">
                  <c:v>Elektro</c:v>
                </c:pt>
                <c:pt idx="11">
                  <c:v>Agrar-
wirtschaft</c:v>
                </c:pt>
                <c:pt idx="12">
                  <c:v>Metall/Stahl/
Kfz/MBau</c:v>
                </c:pt>
                <c:pt idx="14">
                  <c:v>Bis 20 Besch.</c:v>
                </c:pt>
                <c:pt idx="15">
                  <c:v>Bis 100 Besch.</c:v>
                </c:pt>
                <c:pt idx="16">
                  <c:v>Bis 200 Besch.</c:v>
                </c:pt>
                <c:pt idx="17">
                  <c:v>Über 200 Besch.</c:v>
                </c:pt>
              </c:strCache>
            </c:strRef>
          </c:cat>
          <c:val>
            <c:numRef>
              <c:f>'Seite 9 unten'!$J$4:$AA$4</c:f>
              <c:numCache>
                <c:formatCode>0.00</c:formatCode>
                <c:ptCount val="18"/>
                <c:pt idx="0">
                  <c:v>-22.7</c:v>
                </c:pt>
                <c:pt idx="2">
                  <c:v>-23.6</c:v>
                </c:pt>
                <c:pt idx="3">
                  <c:v>-20</c:v>
                </c:pt>
                <c:pt idx="5">
                  <c:v>-8.6</c:v>
                </c:pt>
                <c:pt idx="6">
                  <c:v>-18</c:v>
                </c:pt>
                <c:pt idx="7">
                  <c:v>-17.3</c:v>
                </c:pt>
                <c:pt idx="8">
                  <c:v>-22.9</c:v>
                </c:pt>
                <c:pt idx="9">
                  <c:v>-20.9</c:v>
                </c:pt>
                <c:pt idx="10">
                  <c:v>-26.2</c:v>
                </c:pt>
                <c:pt idx="11">
                  <c:v>-19.8</c:v>
                </c:pt>
                <c:pt idx="12">
                  <c:v>-34.799999999999997</c:v>
                </c:pt>
                <c:pt idx="14">
                  <c:v>-22.2</c:v>
                </c:pt>
                <c:pt idx="15">
                  <c:v>-20.574712643678161</c:v>
                </c:pt>
                <c:pt idx="16">
                  <c:v>-22.7</c:v>
                </c:pt>
                <c:pt idx="17">
                  <c:v>-29.9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F9FB-4F35-A941-7CA90BA09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749350272"/>
        <c:axId val="749380736"/>
      </c:barChart>
      <c:catAx>
        <c:axId val="74935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tx1">
                <a:lumMod val="50000"/>
                <a:lumOff val="50000"/>
              </a:schemeClr>
            </a:solidFill>
          </a:ln>
        </c:spPr>
        <c:txPr>
          <a:bodyPr rot="-5400000" vert="horz"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49380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9380736"/>
        <c:scaling>
          <c:orientation val="minMax"/>
          <c:max val="23"/>
          <c:min val="-36"/>
        </c:scaling>
        <c:delete val="1"/>
        <c:axPos val="l"/>
        <c:numFmt formatCode="#,##0_ ;\-#,##0\ " sourceLinked="0"/>
        <c:majorTickMark val="out"/>
        <c:minorTickMark val="none"/>
        <c:tickLblPos val="nextTo"/>
        <c:crossAx val="74935027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6335627666760519E-3"/>
          <c:y val="0.89201516561481842"/>
          <c:w val="0.14361963875675984"/>
          <c:h val="0.1017692857435879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utiger 45 Light"/>
          <a:ea typeface="Frutiger 45 Light"/>
          <a:cs typeface="Frutiger 45 Light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88358808090166"/>
          <c:y val="2.6066666666666665E-2"/>
          <c:w val="0.78099212598425194"/>
          <c:h val="0.85697742782152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'Seiten 9l, 11l'!$AB$4</c:f>
              <c:strCache>
                <c:ptCount val="1"/>
                <c:pt idx="0">
                  <c:v>Umfrage-Saldo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</c:spPr>
          <c:invertIfNegative val="0"/>
          <c:cat>
            <c:strRef>
              <c:f>'Seiten 9l, 11l'!$AA$113:$AA$304</c:f>
              <c:strCache>
                <c:ptCount val="192"/>
                <c:pt idx="0">
                  <c:v>05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06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07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08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09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  <c:pt idx="168">
                  <c:v>19</c:v>
                </c:pt>
                <c:pt idx="169">
                  <c:v>2</c:v>
                </c:pt>
                <c:pt idx="170">
                  <c:v>3</c:v>
                </c:pt>
                <c:pt idx="171">
                  <c:v>4</c:v>
                </c:pt>
                <c:pt idx="172">
                  <c:v>5</c:v>
                </c:pt>
                <c:pt idx="173">
                  <c:v>6</c:v>
                </c:pt>
                <c:pt idx="174">
                  <c:v>7</c:v>
                </c:pt>
                <c:pt idx="175">
                  <c:v>8</c:v>
                </c:pt>
                <c:pt idx="176">
                  <c:v>9</c:v>
                </c:pt>
                <c:pt idx="177">
                  <c:v>10</c:v>
                </c:pt>
                <c:pt idx="178">
                  <c:v>11</c:v>
                </c:pt>
                <c:pt idx="179">
                  <c:v>12</c:v>
                </c:pt>
                <c:pt idx="180">
                  <c:v>20</c:v>
                </c:pt>
                <c:pt idx="181">
                  <c:v>2</c:v>
                </c:pt>
                <c:pt idx="182">
                  <c:v>3</c:v>
                </c:pt>
                <c:pt idx="183">
                  <c:v>4</c:v>
                </c:pt>
                <c:pt idx="184">
                  <c:v>5</c:v>
                </c:pt>
                <c:pt idx="185">
                  <c:v>6</c:v>
                </c:pt>
                <c:pt idx="186">
                  <c:v>7</c:v>
                </c:pt>
                <c:pt idx="187">
                  <c:v>8</c:v>
                </c:pt>
                <c:pt idx="188">
                  <c:v>9</c:v>
                </c:pt>
                <c:pt idx="189">
                  <c:v>10</c:v>
                </c:pt>
                <c:pt idx="190">
                  <c:v>11</c:v>
                </c:pt>
                <c:pt idx="191">
                  <c:v>12</c:v>
                </c:pt>
              </c:strCache>
            </c:strRef>
          </c:cat>
          <c:val>
            <c:numRef>
              <c:f>'Seiten 9l, 11l'!$AB$113:$AB$304</c:f>
              <c:numCache>
                <c:formatCode>General</c:formatCode>
                <c:ptCount val="192"/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7">
                  <c:v>4.5</c:v>
                </c:pt>
                <c:pt idx="8">
                  <c:v>4.5</c:v>
                </c:pt>
                <c:pt idx="9">
                  <c:v>4.5</c:v>
                </c:pt>
                <c:pt idx="13">
                  <c:v>9.3000000000000007</c:v>
                </c:pt>
                <c:pt idx="14">
                  <c:v>9.3000000000000007</c:v>
                </c:pt>
                <c:pt idx="15">
                  <c:v>9.3000000000000007</c:v>
                </c:pt>
                <c:pt idx="19">
                  <c:v>28.5</c:v>
                </c:pt>
                <c:pt idx="20">
                  <c:v>28.5</c:v>
                </c:pt>
                <c:pt idx="21">
                  <c:v>28.5</c:v>
                </c:pt>
                <c:pt idx="25">
                  <c:v>21.3</c:v>
                </c:pt>
                <c:pt idx="26">
                  <c:v>21.3</c:v>
                </c:pt>
                <c:pt idx="27">
                  <c:v>21.3</c:v>
                </c:pt>
                <c:pt idx="31">
                  <c:v>24.9</c:v>
                </c:pt>
                <c:pt idx="32">
                  <c:v>24.9</c:v>
                </c:pt>
                <c:pt idx="33">
                  <c:v>24.9</c:v>
                </c:pt>
                <c:pt idx="37">
                  <c:v>23.1</c:v>
                </c:pt>
                <c:pt idx="38">
                  <c:v>23.1</c:v>
                </c:pt>
                <c:pt idx="39">
                  <c:v>23.1</c:v>
                </c:pt>
                <c:pt idx="43">
                  <c:v>23</c:v>
                </c:pt>
                <c:pt idx="44">
                  <c:v>23</c:v>
                </c:pt>
                <c:pt idx="45">
                  <c:v>23</c:v>
                </c:pt>
                <c:pt idx="49">
                  <c:v>-18.8</c:v>
                </c:pt>
                <c:pt idx="50">
                  <c:v>-18.8</c:v>
                </c:pt>
                <c:pt idx="51">
                  <c:v>-18.8</c:v>
                </c:pt>
                <c:pt idx="55">
                  <c:v>-7.8</c:v>
                </c:pt>
                <c:pt idx="56">
                  <c:v>-7.8</c:v>
                </c:pt>
                <c:pt idx="57">
                  <c:v>-7.8</c:v>
                </c:pt>
                <c:pt idx="61">
                  <c:v>2.6</c:v>
                </c:pt>
                <c:pt idx="62">
                  <c:v>2.6</c:v>
                </c:pt>
                <c:pt idx="63">
                  <c:v>2.6</c:v>
                </c:pt>
                <c:pt idx="67">
                  <c:v>22.6</c:v>
                </c:pt>
                <c:pt idx="68">
                  <c:v>22.6</c:v>
                </c:pt>
                <c:pt idx="69">
                  <c:v>22.6</c:v>
                </c:pt>
                <c:pt idx="73">
                  <c:v>34.1</c:v>
                </c:pt>
                <c:pt idx="74">
                  <c:v>34.1</c:v>
                </c:pt>
                <c:pt idx="75">
                  <c:v>34.1</c:v>
                </c:pt>
                <c:pt idx="79">
                  <c:v>20.8</c:v>
                </c:pt>
                <c:pt idx="80">
                  <c:v>20.8</c:v>
                </c:pt>
                <c:pt idx="81">
                  <c:v>20.8</c:v>
                </c:pt>
                <c:pt idx="85">
                  <c:v>24.2</c:v>
                </c:pt>
                <c:pt idx="86">
                  <c:v>24.2</c:v>
                </c:pt>
                <c:pt idx="87">
                  <c:v>24.2</c:v>
                </c:pt>
                <c:pt idx="91">
                  <c:v>16.5</c:v>
                </c:pt>
                <c:pt idx="92">
                  <c:v>16.5</c:v>
                </c:pt>
                <c:pt idx="93">
                  <c:v>16.5</c:v>
                </c:pt>
                <c:pt idx="97">
                  <c:v>13.500000000000002</c:v>
                </c:pt>
                <c:pt idx="98">
                  <c:v>13.500000000000002</c:v>
                </c:pt>
                <c:pt idx="99">
                  <c:v>13.500000000000002</c:v>
                </c:pt>
                <c:pt idx="103">
                  <c:v>16.600000000000001</c:v>
                </c:pt>
                <c:pt idx="104">
                  <c:v>16.600000000000001</c:v>
                </c:pt>
                <c:pt idx="105">
                  <c:v>16.600000000000001</c:v>
                </c:pt>
                <c:pt idx="109">
                  <c:v>10.9</c:v>
                </c:pt>
                <c:pt idx="110">
                  <c:v>10.9</c:v>
                </c:pt>
                <c:pt idx="111">
                  <c:v>10.9</c:v>
                </c:pt>
                <c:pt idx="115">
                  <c:v>10.7</c:v>
                </c:pt>
                <c:pt idx="116">
                  <c:v>10.7</c:v>
                </c:pt>
                <c:pt idx="117">
                  <c:v>10.7</c:v>
                </c:pt>
                <c:pt idx="121">
                  <c:v>11.7</c:v>
                </c:pt>
                <c:pt idx="122">
                  <c:v>11.7</c:v>
                </c:pt>
                <c:pt idx="123">
                  <c:v>11.7</c:v>
                </c:pt>
                <c:pt idx="127">
                  <c:v>11.299999999999999</c:v>
                </c:pt>
                <c:pt idx="128">
                  <c:v>11.299999999999999</c:v>
                </c:pt>
                <c:pt idx="129">
                  <c:v>11.299999999999999</c:v>
                </c:pt>
                <c:pt idx="133">
                  <c:v>6.7999999999999989</c:v>
                </c:pt>
                <c:pt idx="134">
                  <c:v>6.7999999999999989</c:v>
                </c:pt>
                <c:pt idx="135">
                  <c:v>6.7999999999999989</c:v>
                </c:pt>
                <c:pt idx="139">
                  <c:v>18.100000000000001</c:v>
                </c:pt>
                <c:pt idx="140">
                  <c:v>18.100000000000001</c:v>
                </c:pt>
                <c:pt idx="141">
                  <c:v>18.100000000000001</c:v>
                </c:pt>
                <c:pt idx="145">
                  <c:v>20.3</c:v>
                </c:pt>
                <c:pt idx="146">
                  <c:v>20.3</c:v>
                </c:pt>
                <c:pt idx="147">
                  <c:v>20.3</c:v>
                </c:pt>
                <c:pt idx="151">
                  <c:v>23.9</c:v>
                </c:pt>
                <c:pt idx="152">
                  <c:v>23.9</c:v>
                </c:pt>
                <c:pt idx="153">
                  <c:v>23.9</c:v>
                </c:pt>
                <c:pt idx="157">
                  <c:v>22.200000000000003</c:v>
                </c:pt>
                <c:pt idx="158">
                  <c:v>22.200000000000003</c:v>
                </c:pt>
                <c:pt idx="159">
                  <c:v>22.200000000000003</c:v>
                </c:pt>
                <c:pt idx="163">
                  <c:v>28.6</c:v>
                </c:pt>
                <c:pt idx="164">
                  <c:v>28.6</c:v>
                </c:pt>
                <c:pt idx="165">
                  <c:v>28.6</c:v>
                </c:pt>
                <c:pt idx="169">
                  <c:v>18</c:v>
                </c:pt>
                <c:pt idx="170">
                  <c:v>18</c:v>
                </c:pt>
                <c:pt idx="171">
                  <c:v>18</c:v>
                </c:pt>
                <c:pt idx="175">
                  <c:v>14</c:v>
                </c:pt>
                <c:pt idx="176">
                  <c:v>14</c:v>
                </c:pt>
                <c:pt idx="177">
                  <c:v>14</c:v>
                </c:pt>
                <c:pt idx="181">
                  <c:v>9.4999999999999982</c:v>
                </c:pt>
                <c:pt idx="182">
                  <c:v>9.4999999999999982</c:v>
                </c:pt>
                <c:pt idx="183">
                  <c:v>9.4999999999999982</c:v>
                </c:pt>
                <c:pt idx="187">
                  <c:v>9.7999999999999989</c:v>
                </c:pt>
                <c:pt idx="188">
                  <c:v>9.7999999999999989</c:v>
                </c:pt>
                <c:pt idx="189">
                  <c:v>9.7999999999999989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2D-440E-AD63-5B50382A0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18622336"/>
        <c:axId val="618632320"/>
      </c:barChart>
      <c:lineChart>
        <c:grouping val="standard"/>
        <c:varyColors val="0"/>
        <c:ser>
          <c:idx val="2"/>
          <c:order val="1"/>
          <c:tx>
            <c:strRef>
              <c:f>'Seiten 9l, 11l'!$AD$4</c:f>
              <c:strCache>
                <c:ptCount val="1"/>
                <c:pt idx="0">
                  <c:v>Erzeugerpreis (rechts)</c:v>
                </c:pt>
              </c:strCache>
            </c:strRef>
          </c:tx>
          <c:spPr>
            <a:ln w="22225">
              <a:solidFill>
                <a:srgbClr val="0E3C8A"/>
              </a:solidFill>
              <a:prstDash val="solid"/>
            </a:ln>
          </c:spPr>
          <c:marker>
            <c:symbol val="none"/>
          </c:marker>
          <c:val>
            <c:numRef>
              <c:f>'Seiten 9l, 11l'!$AD$113:$AD$304</c:f>
              <c:numCache>
                <c:formatCode>General</c:formatCode>
                <c:ptCount val="192"/>
                <c:pt idx="0">
                  <c:v>3.9903264812575445</c:v>
                </c:pt>
                <c:pt idx="1">
                  <c:v>4.106280193236711</c:v>
                </c:pt>
                <c:pt idx="2">
                  <c:v>4.081632653061229</c:v>
                </c:pt>
                <c:pt idx="3">
                  <c:v>4.3062200956937913</c:v>
                </c:pt>
                <c:pt idx="4">
                  <c:v>3.9332538736591038</c:v>
                </c:pt>
                <c:pt idx="5">
                  <c:v>4.5346062052505909</c:v>
                </c:pt>
                <c:pt idx="6">
                  <c:v>4.502369668246442</c:v>
                </c:pt>
                <c:pt idx="7">
                  <c:v>4.3683589138134638</c:v>
                </c:pt>
                <c:pt idx="8">
                  <c:v>4.7225501770956413</c:v>
                </c:pt>
                <c:pt idx="9">
                  <c:v>4.20560747663552</c:v>
                </c:pt>
                <c:pt idx="10">
                  <c:v>4.5774647887323772</c:v>
                </c:pt>
                <c:pt idx="11">
                  <c:v>4.8065650644783187</c:v>
                </c:pt>
                <c:pt idx="12">
                  <c:v>5.4651162790697816</c:v>
                </c:pt>
                <c:pt idx="13">
                  <c:v>5.9164733178654227</c:v>
                </c:pt>
                <c:pt idx="14">
                  <c:v>5.7670126874279193</c:v>
                </c:pt>
                <c:pt idx="15">
                  <c:v>6.0779816513761409</c:v>
                </c:pt>
                <c:pt idx="16">
                  <c:v>6.3073394495412938</c:v>
                </c:pt>
                <c:pt idx="17">
                  <c:v>5.8219178082191902</c:v>
                </c:pt>
                <c:pt idx="18">
                  <c:v>5.7823129251700633</c:v>
                </c:pt>
                <c:pt idx="19">
                  <c:v>5.8823529411764497</c:v>
                </c:pt>
                <c:pt idx="20">
                  <c:v>5.0732807215332576</c:v>
                </c:pt>
                <c:pt idx="21">
                  <c:v>4.4843049327354167</c:v>
                </c:pt>
                <c:pt idx="22">
                  <c:v>4.4893378226711578</c:v>
                </c:pt>
                <c:pt idx="23">
                  <c:v>4.2505592841163287</c:v>
                </c:pt>
                <c:pt idx="24">
                  <c:v>2.7563395810363822</c:v>
                </c:pt>
                <c:pt idx="25">
                  <c:v>2.0810514786418377</c:v>
                </c:pt>
                <c:pt idx="26">
                  <c:v>1.6357688113413316</c:v>
                </c:pt>
                <c:pt idx="27">
                  <c:v>0.86486486486485603</c:v>
                </c:pt>
                <c:pt idx="28">
                  <c:v>1.0787486515641875</c:v>
                </c:pt>
                <c:pt idx="29">
                  <c:v>1.1866235167206085</c:v>
                </c:pt>
                <c:pt idx="30">
                  <c:v>0.53590568060022381</c:v>
                </c:pt>
                <c:pt idx="31">
                  <c:v>0.21367521367521292</c:v>
                </c:pt>
                <c:pt idx="32">
                  <c:v>0.64377682403433667</c:v>
                </c:pt>
                <c:pt idx="33">
                  <c:v>1.1802575107296098</c:v>
                </c:pt>
                <c:pt idx="34">
                  <c:v>2.0408163265306145</c:v>
                </c:pt>
                <c:pt idx="35">
                  <c:v>1.8240343347639465</c:v>
                </c:pt>
                <c:pt idx="36">
                  <c:v>2.682403433476388</c:v>
                </c:pt>
                <c:pt idx="37">
                  <c:v>3.2188841201716833</c:v>
                </c:pt>
                <c:pt idx="38">
                  <c:v>3.7553648068669565</c:v>
                </c:pt>
                <c:pt idx="39">
                  <c:v>4.7159699892818985</c:v>
                </c:pt>
                <c:pt idx="40">
                  <c:v>5.2294557097118277</c:v>
                </c:pt>
                <c:pt idx="41">
                  <c:v>6.076759061833692</c:v>
                </c:pt>
                <c:pt idx="42">
                  <c:v>8.2089552238806096</c:v>
                </c:pt>
                <c:pt idx="43">
                  <c:v>7.5692963752665321</c:v>
                </c:pt>
                <c:pt idx="44">
                  <c:v>7.8891257995735709</c:v>
                </c:pt>
                <c:pt idx="45">
                  <c:v>7.3170731707317138</c:v>
                </c:pt>
                <c:pt idx="46">
                  <c:v>4.7368421052631504</c:v>
                </c:pt>
                <c:pt idx="47">
                  <c:v>4.1095890410958846</c:v>
                </c:pt>
                <c:pt idx="48">
                  <c:v>1.9853709508881767</c:v>
                </c:pt>
                <c:pt idx="49">
                  <c:v>0.83160083160083165</c:v>
                </c:pt>
                <c:pt idx="50">
                  <c:v>-0.31023784901758056</c:v>
                </c:pt>
                <c:pt idx="51">
                  <c:v>-2.7635619242579401</c:v>
                </c:pt>
                <c:pt idx="52">
                  <c:v>-3.6511156186612492</c:v>
                </c:pt>
                <c:pt idx="53">
                  <c:v>-4.6231155778894362</c:v>
                </c:pt>
                <c:pt idx="54">
                  <c:v>-7.7832512315270996</c:v>
                </c:pt>
                <c:pt idx="55">
                  <c:v>-6.9375619425173447</c:v>
                </c:pt>
                <c:pt idx="56">
                  <c:v>-7.5098814229249129</c:v>
                </c:pt>
                <c:pt idx="57">
                  <c:v>-7.5098814229249129</c:v>
                </c:pt>
                <c:pt idx="58">
                  <c:v>-5.8291457286432147</c:v>
                </c:pt>
                <c:pt idx="59">
                  <c:v>-5.2631578947368478</c:v>
                </c:pt>
                <c:pt idx="60">
                  <c:v>-3.4836065573770392</c:v>
                </c:pt>
                <c:pt idx="61">
                  <c:v>-2.989690721649485</c:v>
                </c:pt>
                <c:pt idx="62">
                  <c:v>-1.8672199170124637</c:v>
                </c:pt>
                <c:pt idx="63">
                  <c:v>0.52631578947368585</c:v>
                </c:pt>
                <c:pt idx="64">
                  <c:v>1.0526315789473717</c:v>
                </c:pt>
                <c:pt idx="65">
                  <c:v>1.6859852476290849</c:v>
                </c:pt>
                <c:pt idx="66">
                  <c:v>3.5256410256410353</c:v>
                </c:pt>
                <c:pt idx="67">
                  <c:v>3.0883919062832721</c:v>
                </c:pt>
                <c:pt idx="68">
                  <c:v>3.7393162393162482</c:v>
                </c:pt>
                <c:pt idx="69">
                  <c:v>4.0598290598290676</c:v>
                </c:pt>
                <c:pt idx="70">
                  <c:v>4.162219850586979</c:v>
                </c:pt>
                <c:pt idx="71">
                  <c:v>4.9145299145299193</c:v>
                </c:pt>
                <c:pt idx="72">
                  <c:v>5.3078556263269627</c:v>
                </c:pt>
                <c:pt idx="73">
                  <c:v>6.1636556854410385</c:v>
                </c:pt>
                <c:pt idx="74">
                  <c:v>6.236786469344624</c:v>
                </c:pt>
                <c:pt idx="75">
                  <c:v>6.1780104712041872</c:v>
                </c:pt>
                <c:pt idx="76">
                  <c:v>5.6250000000000133</c:v>
                </c:pt>
                <c:pt idx="77">
                  <c:v>5.1813471502590636</c:v>
                </c:pt>
                <c:pt idx="78">
                  <c:v>5.2631578947368363</c:v>
                </c:pt>
                <c:pt idx="79">
                  <c:v>5.1652892561983466</c:v>
                </c:pt>
                <c:pt idx="80">
                  <c:v>5.0463439752832295</c:v>
                </c:pt>
                <c:pt idx="81">
                  <c:v>4.9281314168377888</c:v>
                </c:pt>
                <c:pt idx="82">
                  <c:v>4.6106557377049162</c:v>
                </c:pt>
                <c:pt idx="83">
                  <c:v>3.4623217922606919</c:v>
                </c:pt>
                <c:pt idx="84">
                  <c:v>2.9233870967741771</c:v>
                </c:pt>
                <c:pt idx="85">
                  <c:v>2.6026026026025884</c:v>
                </c:pt>
                <c:pt idx="86">
                  <c:v>2.5870646766169125</c:v>
                </c:pt>
                <c:pt idx="87">
                  <c:v>1.8737672583826415</c:v>
                </c:pt>
                <c:pt idx="88">
                  <c:v>1.5779092702169484</c:v>
                </c:pt>
                <c:pt idx="89">
                  <c:v>1.0837438423645374</c:v>
                </c:pt>
                <c:pt idx="90">
                  <c:v>0.58823529411764497</c:v>
                </c:pt>
                <c:pt idx="91">
                  <c:v>1.1787819253438192</c:v>
                </c:pt>
                <c:pt idx="92">
                  <c:v>1.2745098039215641</c:v>
                </c:pt>
                <c:pt idx="93">
                  <c:v>1.1741682974559797</c:v>
                </c:pt>
                <c:pt idx="94">
                  <c:v>1.2732615083251853</c:v>
                </c:pt>
                <c:pt idx="95">
                  <c:v>1.4763779527559029</c:v>
                </c:pt>
                <c:pt idx="96">
                  <c:v>1.5670910871694588</c:v>
                </c:pt>
                <c:pt idx="97">
                  <c:v>0.97560975609756184</c:v>
                </c:pt>
                <c:pt idx="98">
                  <c:v>9.6993210475271319E-2</c:v>
                </c:pt>
                <c:pt idx="99">
                  <c:v>-0.19361084220717029</c:v>
                </c:pt>
                <c:pt idx="100">
                  <c:v>-0.19417475728155109</c:v>
                </c:pt>
                <c:pt idx="101">
                  <c:v>9.746588693957392E-2</c:v>
                </c:pt>
                <c:pt idx="102">
                  <c:v>0</c:v>
                </c:pt>
                <c:pt idx="103">
                  <c:v>-0.48543689320388328</c:v>
                </c:pt>
                <c:pt idx="104">
                  <c:v>-0.48402710551790351</c:v>
                </c:pt>
                <c:pt idx="105">
                  <c:v>-0.77369439071567347</c:v>
                </c:pt>
                <c:pt idx="106">
                  <c:v>-0.8704061895551285</c:v>
                </c:pt>
                <c:pt idx="107">
                  <c:v>-0.48496605237633439</c:v>
                </c:pt>
                <c:pt idx="108">
                  <c:v>-1.1571841851494735</c:v>
                </c:pt>
                <c:pt idx="109">
                  <c:v>-0.96618357487923134</c:v>
                </c:pt>
                <c:pt idx="110">
                  <c:v>-0.96899224806201723</c:v>
                </c:pt>
                <c:pt idx="111">
                  <c:v>-0.96993210475266878</c:v>
                </c:pt>
                <c:pt idx="112">
                  <c:v>-0.87548638132295409</c:v>
                </c:pt>
                <c:pt idx="113">
                  <c:v>-0.7789678675754641</c:v>
                </c:pt>
                <c:pt idx="114">
                  <c:v>-0.77972709551656916</c:v>
                </c:pt>
                <c:pt idx="115">
                  <c:v>-0.78048780487804947</c:v>
                </c:pt>
                <c:pt idx="116">
                  <c:v>-1.0700389105058328</c:v>
                </c:pt>
                <c:pt idx="117">
                  <c:v>-0.974658869395717</c:v>
                </c:pt>
                <c:pt idx="118">
                  <c:v>-0.87804878048780566</c:v>
                </c:pt>
                <c:pt idx="119">
                  <c:v>-1.6569200779727011</c:v>
                </c:pt>
                <c:pt idx="120">
                  <c:v>-2.1463414634146361</c:v>
                </c:pt>
                <c:pt idx="121">
                  <c:v>-2.0487804878048688</c:v>
                </c:pt>
                <c:pt idx="122">
                  <c:v>-1.6634050880626305</c:v>
                </c:pt>
                <c:pt idx="123">
                  <c:v>-1.4691478942213565</c:v>
                </c:pt>
                <c:pt idx="124">
                  <c:v>-1.2757605495584023</c:v>
                </c:pt>
                <c:pt idx="125">
                  <c:v>-1.3738959764475034</c:v>
                </c:pt>
                <c:pt idx="126">
                  <c:v>-1.2770137524557912</c:v>
                </c:pt>
                <c:pt idx="127">
                  <c:v>-1.6715830875122961</c:v>
                </c:pt>
                <c:pt idx="128">
                  <c:v>-1.9665683382497523</c:v>
                </c:pt>
                <c:pt idx="129">
                  <c:v>-2.2637795275590511</c:v>
                </c:pt>
                <c:pt idx="130">
                  <c:v>-2.5590551181102317</c:v>
                </c:pt>
                <c:pt idx="131">
                  <c:v>-2.2794846382557132</c:v>
                </c:pt>
                <c:pt idx="132">
                  <c:v>-2.2931206380857438</c:v>
                </c:pt>
                <c:pt idx="133">
                  <c:v>-2.7888446215139528</c:v>
                </c:pt>
                <c:pt idx="134">
                  <c:v>-2.9850746268656692</c:v>
                </c:pt>
                <c:pt idx="135">
                  <c:v>-2.8827037773359709</c:v>
                </c:pt>
                <c:pt idx="136">
                  <c:v>-2.4850894632206799</c:v>
                </c:pt>
                <c:pt idx="137">
                  <c:v>-2.0895522388059695</c:v>
                </c:pt>
                <c:pt idx="138">
                  <c:v>-1.8905472636815968</c:v>
                </c:pt>
                <c:pt idx="139">
                  <c:v>-1.5000000000000013</c:v>
                </c:pt>
                <c:pt idx="140">
                  <c:v>-1.3039117352056095</c:v>
                </c:pt>
                <c:pt idx="141">
                  <c:v>-0.50352467270896595</c:v>
                </c:pt>
                <c:pt idx="142">
                  <c:v>0.10101010101009056</c:v>
                </c:pt>
                <c:pt idx="143">
                  <c:v>1.0141987829614507</c:v>
                </c:pt>
                <c:pt idx="144">
                  <c:v>2.3469387755101989</c:v>
                </c:pt>
                <c:pt idx="145">
                  <c:v>2.9713114754098324</c:v>
                </c:pt>
                <c:pt idx="146">
                  <c:v>3.1794871794871726</c:v>
                </c:pt>
                <c:pt idx="147">
                  <c:v>3.2753326509723735</c:v>
                </c:pt>
                <c:pt idx="148">
                  <c:v>2.7522935779816571</c:v>
                </c:pt>
                <c:pt idx="149">
                  <c:v>2.4390243902439046</c:v>
                </c:pt>
                <c:pt idx="150">
                  <c:v>2.4340770791075217</c:v>
                </c:pt>
                <c:pt idx="151">
                  <c:v>2.6395939086294451</c:v>
                </c:pt>
                <c:pt idx="152">
                  <c:v>3.1504065040650397</c:v>
                </c:pt>
                <c:pt idx="153">
                  <c:v>2.8340080971659853</c:v>
                </c:pt>
                <c:pt idx="154">
                  <c:v>2.6236125126135379</c:v>
                </c:pt>
                <c:pt idx="155">
                  <c:v>2.3092369477911712</c:v>
                </c:pt>
                <c:pt idx="156">
                  <c:v>2.0937188434696052</c:v>
                </c:pt>
                <c:pt idx="157">
                  <c:v>1.7910447761193993</c:v>
                </c:pt>
                <c:pt idx="158">
                  <c:v>1.7892644135188984</c:v>
                </c:pt>
                <c:pt idx="159">
                  <c:v>1.8830525272546916</c:v>
                </c:pt>
                <c:pt idx="160">
                  <c:v>2.4801587301587213</c:v>
                </c:pt>
                <c:pt idx="161">
                  <c:v>2.876984126984139</c:v>
                </c:pt>
                <c:pt idx="162">
                  <c:v>2.8712871287128738</c:v>
                </c:pt>
                <c:pt idx="163">
                  <c:v>3.0662710187932873</c:v>
                </c:pt>
                <c:pt idx="164">
                  <c:v>3.1527093596059208</c:v>
                </c:pt>
                <c:pt idx="165">
                  <c:v>3.3464566929134021</c:v>
                </c:pt>
                <c:pt idx="166">
                  <c:v>3.34316617502457</c:v>
                </c:pt>
                <c:pt idx="167">
                  <c:v>2.7477919528949846</c:v>
                </c:pt>
                <c:pt idx="168">
                  <c:v>2.6367187499999778</c:v>
                </c:pt>
                <c:pt idx="169">
                  <c:v>2.6392961876832821</c:v>
                </c:pt>
                <c:pt idx="170">
                  <c:v>2.44140625</c:v>
                </c:pt>
                <c:pt idx="171">
                  <c:v>2.5291828793774451</c:v>
                </c:pt>
                <c:pt idx="172">
                  <c:v>1.9361084220716362</c:v>
                </c:pt>
                <c:pt idx="173">
                  <c:v>1.1571841851494735</c:v>
                </c:pt>
                <c:pt idx="174">
                  <c:v>1.0587102983637964</c:v>
                </c:pt>
                <c:pt idx="175">
                  <c:v>0.28790786948176272</c:v>
                </c:pt>
                <c:pt idx="176">
                  <c:v>-9.551098376313627E-2</c:v>
                </c:pt>
                <c:pt idx="177">
                  <c:v>-0.57142857142856718</c:v>
                </c:pt>
                <c:pt idx="178">
                  <c:v>-0.66603235014270901</c:v>
                </c:pt>
                <c:pt idx="179">
                  <c:v>-0.19102196752627254</c:v>
                </c:pt>
                <c:pt idx="180">
                  <c:v>0.19029495718363432</c:v>
                </c:pt>
                <c:pt idx="181">
                  <c:v>-9.5238095238092679E-2</c:v>
                </c:pt>
                <c:pt idx="182">
                  <c:v>-0.76263107721640244</c:v>
                </c:pt>
                <c:pt idx="183">
                  <c:v>-1.8975332068311146</c:v>
                </c:pt>
                <c:pt idx="184">
                  <c:v>-2.1842355175688444</c:v>
                </c:pt>
                <c:pt idx="185">
                  <c:v>-1.8112488083889433</c:v>
                </c:pt>
                <c:pt idx="186">
                  <c:v>-1.7142857142857126</c:v>
                </c:pt>
                <c:pt idx="187">
                  <c:v>-1.2440191387559807</c:v>
                </c:pt>
                <c:pt idx="188">
                  <c:v>-0.95602294455067183</c:v>
                </c:pt>
                <c:pt idx="189">
                  <c:v>-0.6704980842911934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2D-440E-AD63-5B50382A060C}"/>
            </c:ext>
          </c:extLst>
        </c:ser>
        <c:ser>
          <c:idx val="0"/>
          <c:order val="2"/>
          <c:tx>
            <c:strRef>
              <c:f>'Seiten 9l, 11l'!$AC$4</c:f>
              <c:strCache>
                <c:ptCount val="1"/>
                <c:pt idx="0">
                  <c:v>Verbraucherpreis (rechts)</c:v>
                </c:pt>
              </c:strCache>
            </c:strRef>
          </c:tx>
          <c:spPr>
            <a:ln w="22225">
              <a:solidFill>
                <a:srgbClr val="F08200"/>
              </a:solidFill>
              <a:prstDash val="solid"/>
            </a:ln>
          </c:spPr>
          <c:marker>
            <c:symbol val="none"/>
          </c:marker>
          <c:val>
            <c:numRef>
              <c:f>'Seiten 9l, 11l'!$AC$113:$AC$304</c:f>
              <c:numCache>
                <c:formatCode>General</c:formatCode>
                <c:ptCount val="192"/>
                <c:pt idx="0">
                  <c:v>1.5476190476190421</c:v>
                </c:pt>
                <c:pt idx="1">
                  <c:v>1.6627078384797933</c:v>
                </c:pt>
                <c:pt idx="2">
                  <c:v>1.7751479289940919</c:v>
                </c:pt>
                <c:pt idx="3">
                  <c:v>1.1792452830188704</c:v>
                </c:pt>
                <c:pt idx="4">
                  <c:v>1.0588235294117787</c:v>
                </c:pt>
                <c:pt idx="5">
                  <c:v>1.2941176470588234</c:v>
                </c:pt>
                <c:pt idx="6">
                  <c:v>1.5276145710928501</c:v>
                </c:pt>
                <c:pt idx="7">
                  <c:v>1.5258215962441257</c:v>
                </c:pt>
                <c:pt idx="8">
                  <c:v>1.8823529411764683</c:v>
                </c:pt>
                <c:pt idx="9">
                  <c:v>1.8801410105758087</c:v>
                </c:pt>
                <c:pt idx="10">
                  <c:v>1.6470588235294237</c:v>
                </c:pt>
                <c:pt idx="11">
                  <c:v>1.3969732246798428</c:v>
                </c:pt>
                <c:pt idx="12">
                  <c:v>1.7584994138335253</c:v>
                </c:pt>
                <c:pt idx="13">
                  <c:v>1.8691588785046731</c:v>
                </c:pt>
                <c:pt idx="14">
                  <c:v>1.3953488372093092</c:v>
                </c:pt>
                <c:pt idx="15">
                  <c:v>1.9813519813519864</c:v>
                </c:pt>
                <c:pt idx="16">
                  <c:v>1.8626309662397977</c:v>
                </c:pt>
                <c:pt idx="17">
                  <c:v>1.8583042973286945</c:v>
                </c:pt>
                <c:pt idx="18">
                  <c:v>1.8518518518518379</c:v>
                </c:pt>
                <c:pt idx="19">
                  <c:v>1.6184971098265999</c:v>
                </c:pt>
                <c:pt idx="20">
                  <c:v>1.1547344110854452</c:v>
                </c:pt>
                <c:pt idx="21">
                  <c:v>1.0380622837370179</c:v>
                </c:pt>
                <c:pt idx="22">
                  <c:v>1.388888888888884</c:v>
                </c:pt>
                <c:pt idx="23">
                  <c:v>1.3777267508610747</c:v>
                </c:pt>
                <c:pt idx="24">
                  <c:v>1.7281105990783363</c:v>
                </c:pt>
                <c:pt idx="25">
                  <c:v>1.7201834862385246</c:v>
                </c:pt>
                <c:pt idx="26">
                  <c:v>1.9495412844036775</c:v>
                </c:pt>
                <c:pt idx="27">
                  <c:v>2.0571428571428463</c:v>
                </c:pt>
                <c:pt idx="28">
                  <c:v>2.0571428571428463</c:v>
                </c:pt>
                <c:pt idx="29">
                  <c:v>1.9384264538198526</c:v>
                </c:pt>
                <c:pt idx="30">
                  <c:v>2.0454545454545503</c:v>
                </c:pt>
                <c:pt idx="31">
                  <c:v>2.0477815699658564</c:v>
                </c:pt>
                <c:pt idx="32">
                  <c:v>2.6255707762557146</c:v>
                </c:pt>
                <c:pt idx="33">
                  <c:v>2.8538812785388057</c:v>
                </c:pt>
                <c:pt idx="34">
                  <c:v>3.4246575342465668</c:v>
                </c:pt>
                <c:pt idx="35">
                  <c:v>3.1710079275198089</c:v>
                </c:pt>
                <c:pt idx="36">
                  <c:v>2.8312570781426905</c:v>
                </c:pt>
                <c:pt idx="37">
                  <c:v>2.8184892897406888</c:v>
                </c:pt>
                <c:pt idx="38">
                  <c:v>3.1496062992125928</c:v>
                </c:pt>
                <c:pt idx="39">
                  <c:v>2.4636058230683044</c:v>
                </c:pt>
                <c:pt idx="40">
                  <c:v>3.0235162374020241</c:v>
                </c:pt>
                <c:pt idx="41">
                  <c:v>3.2438478747203403</c:v>
                </c:pt>
                <c:pt idx="42">
                  <c:v>3.3407572383073569</c:v>
                </c:pt>
                <c:pt idx="43">
                  <c:v>3.1215161649944312</c:v>
                </c:pt>
                <c:pt idx="44">
                  <c:v>2.7808676307007785</c:v>
                </c:pt>
                <c:pt idx="45">
                  <c:v>2.3307436182020025</c:v>
                </c:pt>
                <c:pt idx="46">
                  <c:v>1.3245033112582849</c:v>
                </c:pt>
                <c:pt idx="47">
                  <c:v>1.0976948408342402</c:v>
                </c:pt>
                <c:pt idx="48">
                  <c:v>0.99118942731277748</c:v>
                </c:pt>
                <c:pt idx="49">
                  <c:v>1.0964912280701844</c:v>
                </c:pt>
                <c:pt idx="50">
                  <c:v>0.32715376226826187</c:v>
                </c:pt>
                <c:pt idx="51">
                  <c:v>0.65573770491802463</c:v>
                </c:pt>
                <c:pt idx="52">
                  <c:v>0</c:v>
                </c:pt>
                <c:pt idx="53">
                  <c:v>0</c:v>
                </c:pt>
                <c:pt idx="54">
                  <c:v>-0.53879310344827624</c:v>
                </c:pt>
                <c:pt idx="55">
                  <c:v>0</c:v>
                </c:pt>
                <c:pt idx="56">
                  <c:v>-0.21645021645021467</c:v>
                </c:pt>
                <c:pt idx="57">
                  <c:v>0.10845986984815426</c:v>
                </c:pt>
                <c:pt idx="58">
                  <c:v>0.32679738562091387</c:v>
                </c:pt>
                <c:pt idx="59">
                  <c:v>0.86862106406082606</c:v>
                </c:pt>
                <c:pt idx="60">
                  <c:v>0.65430752453652374</c:v>
                </c:pt>
                <c:pt idx="61">
                  <c:v>0.54229934924077128</c:v>
                </c:pt>
                <c:pt idx="62">
                  <c:v>1.304347826086949</c:v>
                </c:pt>
                <c:pt idx="63">
                  <c:v>1.1943539630836053</c:v>
                </c:pt>
                <c:pt idx="64">
                  <c:v>1.304347826086949</c:v>
                </c:pt>
                <c:pt idx="65">
                  <c:v>0.9750812567713929</c:v>
                </c:pt>
                <c:pt idx="66">
                  <c:v>1.0834236186348933</c:v>
                </c:pt>
                <c:pt idx="67">
                  <c:v>0.97297297297298524</c:v>
                </c:pt>
                <c:pt idx="68">
                  <c:v>1.193058568329719</c:v>
                </c:pt>
                <c:pt idx="69">
                  <c:v>1.1917659804983938</c:v>
                </c:pt>
                <c:pt idx="70">
                  <c:v>1.6286644951140072</c:v>
                </c:pt>
                <c:pt idx="71">
                  <c:v>1.2917115177610183</c:v>
                </c:pt>
                <c:pt idx="72">
                  <c:v>1.7334777898158293</c:v>
                </c:pt>
                <c:pt idx="73">
                  <c:v>1.9417475728155331</c:v>
                </c:pt>
                <c:pt idx="74">
                  <c:v>1.93133047210301</c:v>
                </c:pt>
                <c:pt idx="75">
                  <c:v>2.0386266094420513</c:v>
                </c:pt>
                <c:pt idx="76">
                  <c:v>1.93133047210301</c:v>
                </c:pt>
                <c:pt idx="77">
                  <c:v>2.0386266094420513</c:v>
                </c:pt>
                <c:pt idx="78">
                  <c:v>2.1436227224008508</c:v>
                </c:pt>
                <c:pt idx="79">
                  <c:v>2.1413276231263323</c:v>
                </c:pt>
                <c:pt idx="80">
                  <c:v>2.4651661307609762</c:v>
                </c:pt>
                <c:pt idx="81">
                  <c:v>2.3554603854389677</c:v>
                </c:pt>
                <c:pt idx="82">
                  <c:v>2.2435897435897578</c:v>
                </c:pt>
                <c:pt idx="83">
                  <c:v>2.0191285866099973</c:v>
                </c:pt>
                <c:pt idx="84">
                  <c:v>2.0234291799786863</c:v>
                </c:pt>
                <c:pt idx="85">
                  <c:v>2.1164021164021163</c:v>
                </c:pt>
                <c:pt idx="86">
                  <c:v>2.2105263157894628</c:v>
                </c:pt>
                <c:pt idx="87">
                  <c:v>1.8927444794952786</c:v>
                </c:pt>
                <c:pt idx="88">
                  <c:v>1.8947368421052602</c:v>
                </c:pt>
                <c:pt idx="89">
                  <c:v>1.682439537329139</c:v>
                </c:pt>
                <c:pt idx="90">
                  <c:v>1.8887722980063026</c:v>
                </c:pt>
                <c:pt idx="91">
                  <c:v>2.0964360587002018</c:v>
                </c:pt>
                <c:pt idx="92">
                  <c:v>1.9874476987447709</c:v>
                </c:pt>
                <c:pt idx="93">
                  <c:v>1.9874476987447709</c:v>
                </c:pt>
                <c:pt idx="94">
                  <c:v>1.9853709508881767</c:v>
                </c:pt>
                <c:pt idx="95">
                  <c:v>1.9791666666666652</c:v>
                </c:pt>
                <c:pt idx="96">
                  <c:v>1.6701461377870652</c:v>
                </c:pt>
                <c:pt idx="97">
                  <c:v>1.5544041450777257</c:v>
                </c:pt>
                <c:pt idx="98">
                  <c:v>1.338825952626177</c:v>
                </c:pt>
                <c:pt idx="99">
                  <c:v>1.1351909184726505</c:v>
                </c:pt>
                <c:pt idx="100">
                  <c:v>1.6528925619834878</c:v>
                </c:pt>
                <c:pt idx="101">
                  <c:v>1.8614270941054833</c:v>
                </c:pt>
                <c:pt idx="102">
                  <c:v>1.8537590113285374</c:v>
                </c:pt>
                <c:pt idx="103">
                  <c:v>1.5400410677617993</c:v>
                </c:pt>
                <c:pt idx="104">
                  <c:v>1.4358974358974486</c:v>
                </c:pt>
                <c:pt idx="105">
                  <c:v>1.2307692307692353</c:v>
                </c:pt>
                <c:pt idx="106">
                  <c:v>1.3319672131147708</c:v>
                </c:pt>
                <c:pt idx="107">
                  <c:v>1.4300306435137911</c:v>
                </c:pt>
                <c:pt idx="108">
                  <c:v>1.4373716632443356</c:v>
                </c:pt>
                <c:pt idx="109">
                  <c:v>1.2244897959183598</c:v>
                </c:pt>
                <c:pt idx="110">
                  <c:v>1.1178861788617933</c:v>
                </c:pt>
                <c:pt idx="111">
                  <c:v>1.4285714285714235</c:v>
                </c:pt>
                <c:pt idx="112">
                  <c:v>0.81300813008129413</c:v>
                </c:pt>
                <c:pt idx="113">
                  <c:v>1.0152284263959421</c:v>
                </c:pt>
                <c:pt idx="114">
                  <c:v>0.80889787664306656</c:v>
                </c:pt>
                <c:pt idx="115">
                  <c:v>0.9100101112234471</c:v>
                </c:pt>
                <c:pt idx="116">
                  <c:v>0.9100101112234471</c:v>
                </c:pt>
                <c:pt idx="117">
                  <c:v>0.81053698074975422</c:v>
                </c:pt>
                <c:pt idx="118">
                  <c:v>0.60667340748230547</c:v>
                </c:pt>
                <c:pt idx="119">
                  <c:v>0.20140986908359082</c:v>
                </c:pt>
                <c:pt idx="120">
                  <c:v>-0.30364372469635637</c:v>
                </c:pt>
                <c:pt idx="121">
                  <c:v>0</c:v>
                </c:pt>
                <c:pt idx="122">
                  <c:v>0.20100502512563345</c:v>
                </c:pt>
                <c:pt idx="123">
                  <c:v>0.80482897384306362</c:v>
                </c:pt>
                <c:pt idx="124">
                  <c:v>1.2096774193548487</c:v>
                </c:pt>
                <c:pt idx="125">
                  <c:v>0.90452261306532833</c:v>
                </c:pt>
                <c:pt idx="126">
                  <c:v>0.90270812437311942</c:v>
                </c:pt>
                <c:pt idx="127">
                  <c:v>0.80160320641282645</c:v>
                </c:pt>
                <c:pt idx="128">
                  <c:v>0.60120240480963094</c:v>
                </c:pt>
                <c:pt idx="129">
                  <c:v>0.90452261306532833</c:v>
                </c:pt>
                <c:pt idx="130">
                  <c:v>0.20100502512563345</c:v>
                </c:pt>
                <c:pt idx="131">
                  <c:v>0.20100502512563345</c:v>
                </c:pt>
                <c:pt idx="132">
                  <c:v>0.50761421319795996</c:v>
                </c:pt>
                <c:pt idx="133">
                  <c:v>0.10080645161290036</c:v>
                </c:pt>
                <c:pt idx="134">
                  <c:v>0.30090270812437314</c:v>
                </c:pt>
                <c:pt idx="135">
                  <c:v>-9.9800399201610546E-2</c:v>
                </c:pt>
                <c:pt idx="136">
                  <c:v>0.19920318725097363</c:v>
                </c:pt>
                <c:pt idx="137">
                  <c:v>0.29880478087649376</c:v>
                </c:pt>
                <c:pt idx="138">
                  <c:v>0.49701789264413598</c:v>
                </c:pt>
                <c:pt idx="139">
                  <c:v>0.39761431411531323</c:v>
                </c:pt>
                <c:pt idx="140">
                  <c:v>0.59760956175298752</c:v>
                </c:pt>
                <c:pt idx="141">
                  <c:v>0.79681274900398336</c:v>
                </c:pt>
                <c:pt idx="142">
                  <c:v>0.80240722166500245</c:v>
                </c:pt>
                <c:pt idx="143">
                  <c:v>1.5045135406218657</c:v>
                </c:pt>
                <c:pt idx="144">
                  <c:v>1.6161616161616044</c:v>
                </c:pt>
                <c:pt idx="145">
                  <c:v>1.9133937562940684</c:v>
                </c:pt>
                <c:pt idx="146">
                  <c:v>1.4000000000000012</c:v>
                </c:pt>
                <c:pt idx="147">
                  <c:v>1.6983016983016963</c:v>
                </c:pt>
                <c:pt idx="148">
                  <c:v>1.1928429423459175</c:v>
                </c:pt>
                <c:pt idx="149">
                  <c:v>1.3902681231380276</c:v>
                </c:pt>
                <c:pt idx="150">
                  <c:v>1.3847675568743778</c:v>
                </c:pt>
                <c:pt idx="151">
                  <c:v>1.5841584158415856</c:v>
                </c:pt>
                <c:pt idx="152">
                  <c:v>1.6831683168316847</c:v>
                </c:pt>
                <c:pt idx="153">
                  <c:v>1.2845849802371578</c:v>
                </c:pt>
                <c:pt idx="154">
                  <c:v>1.5920398009950265</c:v>
                </c:pt>
                <c:pt idx="155">
                  <c:v>1.383399209486158</c:v>
                </c:pt>
                <c:pt idx="156">
                  <c:v>1.3916500994035852</c:v>
                </c:pt>
                <c:pt idx="157">
                  <c:v>1.0869565217391353</c:v>
                </c:pt>
                <c:pt idx="158">
                  <c:v>1.4792899408283988</c:v>
                </c:pt>
                <c:pt idx="159">
                  <c:v>1.2770137524557912</c:v>
                </c:pt>
                <c:pt idx="160">
                  <c:v>2.0628683693516781</c:v>
                </c:pt>
                <c:pt idx="161">
                  <c:v>1.8609206660137101</c:v>
                </c:pt>
                <c:pt idx="162">
                  <c:v>1.8536585365853675</c:v>
                </c:pt>
                <c:pt idx="163">
                  <c:v>1.8518518518518601</c:v>
                </c:pt>
                <c:pt idx="164">
                  <c:v>1.9474196689386547</c:v>
                </c:pt>
                <c:pt idx="165">
                  <c:v>2.3414634146341484</c:v>
                </c:pt>
                <c:pt idx="166">
                  <c:v>2.0568070519098924</c:v>
                </c:pt>
                <c:pt idx="167">
                  <c:v>1.5594541910331383</c:v>
                </c:pt>
                <c:pt idx="168">
                  <c:v>1.3725490196078383</c:v>
                </c:pt>
                <c:pt idx="169">
                  <c:v>1.4662756598240456</c:v>
                </c:pt>
                <c:pt idx="170">
                  <c:v>1.263362487852282</c:v>
                </c:pt>
                <c:pt idx="171">
                  <c:v>2.0368574199806089</c:v>
                </c:pt>
                <c:pt idx="172">
                  <c:v>1.4436958614052031</c:v>
                </c:pt>
                <c:pt idx="173">
                  <c:v>1.6346153846153788</c:v>
                </c:pt>
                <c:pt idx="174">
                  <c:v>1.7241379310344751</c:v>
                </c:pt>
                <c:pt idx="175">
                  <c:v>1.4354066985645897</c:v>
                </c:pt>
                <c:pt idx="176">
                  <c:v>1.241642788920716</c:v>
                </c:pt>
                <c:pt idx="177">
                  <c:v>1.1439466158245759</c:v>
                </c:pt>
                <c:pt idx="178">
                  <c:v>1.0556621880998041</c:v>
                </c:pt>
                <c:pt idx="179">
                  <c:v>1.5355086372360827</c:v>
                </c:pt>
                <c:pt idx="180">
                  <c:v>1.740812379110257</c:v>
                </c:pt>
                <c:pt idx="181">
                  <c:v>1.7341040462427681</c:v>
                </c:pt>
                <c:pt idx="182">
                  <c:v>1.4395393474088358</c:v>
                </c:pt>
                <c:pt idx="183">
                  <c:v>0.85551330798478986</c:v>
                </c:pt>
                <c:pt idx="184">
                  <c:v>0.56925996204932883</c:v>
                </c:pt>
                <c:pt idx="185">
                  <c:v>0.85146641438031967</c:v>
                </c:pt>
                <c:pt idx="186">
                  <c:v>-9.4161958568750315E-2</c:v>
                </c:pt>
                <c:pt idx="187">
                  <c:v>0</c:v>
                </c:pt>
                <c:pt idx="188">
                  <c:v>-0.18867924528301883</c:v>
                </c:pt>
                <c:pt idx="189">
                  <c:v>-0.18850141376058893</c:v>
                </c:pt>
                <c:pt idx="190">
                  <c:v>-0.28490028490028019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2D-440E-AD63-5B50382A0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634240"/>
        <c:axId val="618640128"/>
      </c:lineChart>
      <c:catAx>
        <c:axId val="61862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700"/>
            </a:pPr>
            <a:endParaRPr lang="de-DE"/>
          </a:p>
        </c:txPr>
        <c:crossAx val="618632320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618632320"/>
        <c:scaling>
          <c:orientation val="minMax"/>
          <c:max val="41"/>
          <c:min val="-40"/>
        </c:scaling>
        <c:delete val="0"/>
        <c:axPos val="l"/>
        <c:majorGridlines>
          <c:spPr>
            <a:ln w="3175"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700"/>
                </a:pPr>
                <a:r>
                  <a:rPr lang="de-DE" sz="700"/>
                  <a:t>Umfrage: Saldo</a:t>
                </a:r>
              </a:p>
            </c:rich>
          </c:tx>
          <c:layout>
            <c:manualLayout>
              <c:xMode val="edge"/>
              <c:yMode val="edge"/>
              <c:x val="1.2690371057031073E-2"/>
              <c:y val="0.277778854239731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/>
            </a:pPr>
            <a:endParaRPr lang="de-DE"/>
          </a:p>
        </c:txPr>
        <c:crossAx val="618622336"/>
        <c:crosses val="autoZero"/>
        <c:crossBetween val="between"/>
        <c:majorUnit val="10"/>
      </c:valAx>
      <c:catAx>
        <c:axId val="618634240"/>
        <c:scaling>
          <c:orientation val="minMax"/>
        </c:scaling>
        <c:delete val="1"/>
        <c:axPos val="b"/>
        <c:majorTickMark val="out"/>
        <c:minorTickMark val="none"/>
        <c:tickLblPos val="nextTo"/>
        <c:crossAx val="618640128"/>
        <c:crosses val="autoZero"/>
        <c:auto val="0"/>
        <c:lblAlgn val="ctr"/>
        <c:lblOffset val="100"/>
        <c:noMultiLvlLbl val="0"/>
      </c:catAx>
      <c:valAx>
        <c:axId val="618640128"/>
        <c:scaling>
          <c:orientation val="minMax"/>
          <c:max val="8.1999999999999993"/>
          <c:min val="-8"/>
        </c:scaling>
        <c:delete val="0"/>
        <c:axPos val="r"/>
        <c:title>
          <c:tx>
            <c:rich>
              <a:bodyPr/>
              <a:lstStyle/>
              <a:p>
                <a:pPr>
                  <a:defRPr sz="700"/>
                </a:pPr>
                <a:r>
                  <a:rPr lang="de-DE" sz="700"/>
                  <a:t>Ist-Entwicklung (% ggü. Vj.)</a:t>
                </a:r>
              </a:p>
            </c:rich>
          </c:tx>
          <c:layout>
            <c:manualLayout>
              <c:xMode val="edge"/>
              <c:yMode val="edge"/>
              <c:x val="0.95638628994905051"/>
              <c:y val="0.13222257217847769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/>
            </a:pPr>
            <a:endParaRPr lang="de-DE"/>
          </a:p>
        </c:txPr>
        <c:crossAx val="618634240"/>
        <c:crosses val="max"/>
        <c:crossBetween val="between"/>
        <c:majorUnit val="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7107642427049551"/>
          <c:y val="0.68677585301837274"/>
          <c:w val="0.44216087694920486"/>
          <c:h val="0.193224146981627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1.6427053082243046E-2"/>
          <c:w val="1"/>
          <c:h val="0.979457301677594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'Seiten 9l, 11l'!$BB$4</c:f>
              <c:strCache>
                <c:ptCount val="1"/>
                <c:pt idx="0">
                  <c:v>Umfrage (links)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</c:spPr>
          <c:invertIfNegative val="0"/>
          <c:cat>
            <c:strRef>
              <c:f>'Seiten 9l, 11l'!$BA$45:$BA$108</c:f>
              <c:strCache>
                <c:ptCount val="61"/>
                <c:pt idx="0">
                  <c:v>05</c:v>
                </c:pt>
                <c:pt idx="4">
                  <c:v>06</c:v>
                </c:pt>
                <c:pt idx="8">
                  <c:v>07</c:v>
                </c:pt>
                <c:pt idx="12">
                  <c:v>08</c:v>
                </c:pt>
                <c:pt idx="16">
                  <c:v>09</c:v>
                </c:pt>
                <c:pt idx="20">
                  <c:v>10</c:v>
                </c:pt>
                <c:pt idx="24">
                  <c:v>11</c:v>
                </c:pt>
                <c:pt idx="28">
                  <c:v>12</c:v>
                </c:pt>
                <c:pt idx="32">
                  <c:v>13</c:v>
                </c:pt>
                <c:pt idx="36">
                  <c:v>14</c:v>
                </c:pt>
                <c:pt idx="40">
                  <c:v>15</c:v>
                </c:pt>
                <c:pt idx="44">
                  <c:v>16</c:v>
                </c:pt>
                <c:pt idx="48">
                  <c:v>17</c:v>
                </c:pt>
                <c:pt idx="52">
                  <c:v>18</c:v>
                </c:pt>
                <c:pt idx="56">
                  <c:v>19</c:v>
                </c:pt>
                <c:pt idx="60">
                  <c:v>20</c:v>
                </c:pt>
              </c:strCache>
            </c:strRef>
          </c:cat>
          <c:val>
            <c:numRef>
              <c:f>'Seiten 9l, 11l'!$BB$45:$BB$108</c:f>
              <c:numCache>
                <c:formatCode>General</c:formatCode>
                <c:ptCount val="64"/>
                <c:pt idx="0">
                  <c:v>-5.7</c:v>
                </c:pt>
                <c:pt idx="2">
                  <c:v>-8.6</c:v>
                </c:pt>
                <c:pt idx="4">
                  <c:v>5.4</c:v>
                </c:pt>
                <c:pt idx="6">
                  <c:v>5.6</c:v>
                </c:pt>
                <c:pt idx="8">
                  <c:v>19.7</c:v>
                </c:pt>
                <c:pt idx="10">
                  <c:v>17.100000000000001</c:v>
                </c:pt>
                <c:pt idx="12">
                  <c:v>20.6</c:v>
                </c:pt>
                <c:pt idx="14">
                  <c:v>3.9</c:v>
                </c:pt>
                <c:pt idx="16">
                  <c:v>-21.1</c:v>
                </c:pt>
                <c:pt idx="18">
                  <c:v>-10.199999999999999</c:v>
                </c:pt>
                <c:pt idx="20">
                  <c:v>6.3</c:v>
                </c:pt>
                <c:pt idx="22">
                  <c:v>13.9</c:v>
                </c:pt>
                <c:pt idx="24">
                  <c:v>26</c:v>
                </c:pt>
                <c:pt idx="26">
                  <c:v>15.2</c:v>
                </c:pt>
                <c:pt idx="28">
                  <c:v>18.5</c:v>
                </c:pt>
                <c:pt idx="30">
                  <c:v>3.2</c:v>
                </c:pt>
                <c:pt idx="32">
                  <c:v>12</c:v>
                </c:pt>
                <c:pt idx="34">
                  <c:v>21.5</c:v>
                </c:pt>
                <c:pt idx="36">
                  <c:v>21.1</c:v>
                </c:pt>
                <c:pt idx="38">
                  <c:v>20.799999999999997</c:v>
                </c:pt>
                <c:pt idx="40">
                  <c:v>19.899999999999999</c:v>
                </c:pt>
                <c:pt idx="42">
                  <c:v>10.1</c:v>
                </c:pt>
                <c:pt idx="44">
                  <c:v>16.3</c:v>
                </c:pt>
                <c:pt idx="46">
                  <c:v>16.100000000000001</c:v>
                </c:pt>
                <c:pt idx="48">
                  <c:v>20.2</c:v>
                </c:pt>
                <c:pt idx="50">
                  <c:v>20.8</c:v>
                </c:pt>
                <c:pt idx="52">
                  <c:v>26.200000000000003</c:v>
                </c:pt>
                <c:pt idx="54">
                  <c:v>17.700000000000003</c:v>
                </c:pt>
                <c:pt idx="56">
                  <c:v>18.3</c:v>
                </c:pt>
                <c:pt idx="58">
                  <c:v>7.2999999999999989</c:v>
                </c:pt>
                <c:pt idx="60">
                  <c:v>10.200000000000001</c:v>
                </c:pt>
                <c:pt idx="62">
                  <c:v>1.8000000000000007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60-4EE6-91C8-791BDAB1F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18662528"/>
        <c:axId val="618664320"/>
      </c:barChart>
      <c:lineChart>
        <c:grouping val="stacked"/>
        <c:varyColors val="0"/>
        <c:ser>
          <c:idx val="2"/>
          <c:order val="1"/>
          <c:tx>
            <c:strRef>
              <c:f>'Seiten 9l, 11l'!$BC$4</c:f>
              <c:strCache>
                <c:ptCount val="1"/>
                <c:pt idx="0">
                  <c:v>Gesamtwirtschaft: Beschäftigung, J/J, sb., in % (rechts)</c:v>
                </c:pt>
              </c:strCache>
            </c:strRef>
          </c:tx>
          <c:spPr>
            <a:ln w="25400">
              <a:solidFill>
                <a:srgbClr val="0E3C8A"/>
              </a:solidFill>
              <a:prstDash val="solid"/>
            </a:ln>
          </c:spPr>
          <c:marker>
            <c:symbol val="none"/>
          </c:marker>
          <c:cat>
            <c:strLit>
              <c:ptCount val="59"/>
              <c:pt idx="0">
                <c:v>05</c:v>
              </c:pt>
              <c:pt idx="4">
                <c:v>06</c:v>
              </c:pt>
              <c:pt idx="8">
                <c:v>07</c:v>
              </c:pt>
              <c:pt idx="12">
                <c:v>08</c:v>
              </c:pt>
              <c:pt idx="16">
                <c:v>09</c:v>
              </c:pt>
              <c:pt idx="20">
                <c:v>10</c:v>
              </c:pt>
              <c:pt idx="24">
                <c:v>11</c:v>
              </c:pt>
              <c:pt idx="28">
                <c:v>12</c:v>
              </c:pt>
              <c:pt idx="32">
                <c:v>13</c:v>
              </c:pt>
              <c:pt idx="36">
                <c:v>14</c:v>
              </c:pt>
              <c:pt idx="40">
                <c:v>15</c:v>
              </c:pt>
              <c:pt idx="44">
                <c:v>16</c:v>
              </c:pt>
              <c:pt idx="48">
                <c:v>17</c:v>
              </c:pt>
              <c:pt idx="52">
                <c:v>18</c:v>
              </c:pt>
              <c:pt idx="56">
                <c:v>19</c:v>
              </c:pt>
            </c:strLit>
          </c:cat>
          <c:val>
            <c:numRef>
              <c:f>'Seiten 9l, 11l'!$BC$45:$BC$107</c:f>
              <c:numCache>
                <c:formatCode>General</c:formatCode>
                <c:ptCount val="63"/>
                <c:pt idx="0">
                  <c:v>-0.15305341564204866</c:v>
                </c:pt>
                <c:pt idx="1">
                  <c:v>-0.39717901061689531</c:v>
                </c:pt>
                <c:pt idx="2">
                  <c:v>-0.11462923809764902</c:v>
                </c:pt>
                <c:pt idx="3">
                  <c:v>0.28036192175353847</c:v>
                </c:pt>
                <c:pt idx="4">
                  <c:v>0.13540442491439819</c:v>
                </c:pt>
                <c:pt idx="5">
                  <c:v>0.78730093811508084</c:v>
                </c:pt>
                <c:pt idx="6">
                  <c:v>1.1297561970825143</c:v>
                </c:pt>
                <c:pt idx="7">
                  <c:v>1.1386453170669739</c:v>
                </c:pt>
                <c:pt idx="8">
                  <c:v>2.0308712846026253</c:v>
                </c:pt>
                <c:pt idx="9">
                  <c:v>1.838748129549316</c:v>
                </c:pt>
                <c:pt idx="10">
                  <c:v>1.5332240574959002</c:v>
                </c:pt>
                <c:pt idx="11">
                  <c:v>1.5731410046993233</c:v>
                </c:pt>
                <c:pt idx="12">
                  <c:v>1.6603735840564156</c:v>
                </c:pt>
                <c:pt idx="13">
                  <c:v>1.4519101459381289</c:v>
                </c:pt>
                <c:pt idx="14">
                  <c:v>1.4628815537838733</c:v>
                </c:pt>
                <c:pt idx="15">
                  <c:v>1.3013681684356442</c:v>
                </c:pt>
                <c:pt idx="16">
                  <c:v>0.76005411388513267</c:v>
                </c:pt>
                <c:pt idx="17">
                  <c:v>0.2994820433512615</c:v>
                </c:pt>
                <c:pt idx="18">
                  <c:v>-0.12484088906295199</c:v>
                </c:pt>
                <c:pt idx="19">
                  <c:v>-0.31505678349003574</c:v>
                </c:pt>
                <c:pt idx="20">
                  <c:v>-0.36373401035055508</c:v>
                </c:pt>
                <c:pt idx="21">
                  <c:v>0.25208644362319887</c:v>
                </c:pt>
                <c:pt idx="22">
                  <c:v>0.659297566236134</c:v>
                </c:pt>
                <c:pt idx="23">
                  <c:v>0.92855742845942757</c:v>
                </c:pt>
                <c:pt idx="24">
                  <c:v>1.2176895749111765</c:v>
                </c:pt>
                <c:pt idx="25">
                  <c:v>1.1840242175674973</c:v>
                </c:pt>
                <c:pt idx="26">
                  <c:v>1.2076941806671471</c:v>
                </c:pt>
                <c:pt idx="27">
                  <c:v>1.1724723874256568</c:v>
                </c:pt>
                <c:pt idx="28">
                  <c:v>1.2103020914019993</c:v>
                </c:pt>
                <c:pt idx="29">
                  <c:v>1.1170892947619677</c:v>
                </c:pt>
                <c:pt idx="30">
                  <c:v>1.0729923495164257</c:v>
                </c:pt>
                <c:pt idx="31">
                  <c:v>1.0773069725034929</c:v>
                </c:pt>
                <c:pt idx="32">
                  <c:v>0.88730507988137219</c:v>
                </c:pt>
                <c:pt idx="33">
                  <c:v>0.75638272488667724</c:v>
                </c:pt>
                <c:pt idx="34">
                  <c:v>0.74502523088642647</c:v>
                </c:pt>
                <c:pt idx="35">
                  <c:v>0.68127329266265235</c:v>
                </c:pt>
                <c:pt idx="36">
                  <c:v>0.86290685821302304</c:v>
                </c:pt>
                <c:pt idx="37">
                  <c:v>0.96147014943046827</c:v>
                </c:pt>
                <c:pt idx="38">
                  <c:v>0.87182516243356645</c:v>
                </c:pt>
                <c:pt idx="39">
                  <c:v>0.76154100061300767</c:v>
                </c:pt>
                <c:pt idx="40">
                  <c:v>0.65104472700778615</c:v>
                </c:pt>
                <c:pt idx="41">
                  <c:v>0.80923228484977017</c:v>
                </c:pt>
                <c:pt idx="42">
                  <c:v>0.98374478849486025</c:v>
                </c:pt>
                <c:pt idx="43">
                  <c:v>1.17696609495286</c:v>
                </c:pt>
                <c:pt idx="44">
                  <c:v>1.2142723706332958</c:v>
                </c:pt>
                <c:pt idx="45">
                  <c:v>1.1959607240913783</c:v>
                </c:pt>
                <c:pt idx="46">
                  <c:v>1.1805909913253316</c:v>
                </c:pt>
                <c:pt idx="47">
                  <c:v>1.262719703977794</c:v>
                </c:pt>
                <c:pt idx="48">
                  <c:v>1.3104466592838548</c:v>
                </c:pt>
                <c:pt idx="49">
                  <c:v>1.3197829485882551</c:v>
                </c:pt>
                <c:pt idx="50">
                  <c:v>1.384590697567802</c:v>
                </c:pt>
                <c:pt idx="51">
                  <c:v>1.3200566391083868</c:v>
                </c:pt>
                <c:pt idx="52">
                  <c:v>1.4324102750956342</c:v>
                </c:pt>
                <c:pt idx="53">
                  <c:v>1.3774792356919079</c:v>
                </c:pt>
                <c:pt idx="54">
                  <c:v>1.2752391073326237</c:v>
                </c:pt>
                <c:pt idx="55">
                  <c:v>1.2217112974483939</c:v>
                </c:pt>
                <c:pt idx="56">
                  <c:v>1.0032968012117971</c:v>
                </c:pt>
                <c:pt idx="57">
                  <c:v>1.0073198576321118</c:v>
                </c:pt>
                <c:pt idx="58">
                  <c:v>0.79256993592464653</c:v>
                </c:pt>
                <c:pt idx="59">
                  <c:v>0.62797844386051338</c:v>
                </c:pt>
                <c:pt idx="60">
                  <c:v>0.30419432910717603</c:v>
                </c:pt>
                <c:pt idx="61">
                  <c:v>-1.1590541409037485</c:v>
                </c:pt>
                <c:pt idx="62">
                  <c:v>-1.2426350064235976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60-4EE6-91C8-791BDAB1F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665856"/>
        <c:axId val="618667392"/>
      </c:lineChart>
      <c:catAx>
        <c:axId val="61866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700"/>
            </a:pPr>
            <a:endParaRPr lang="de-DE"/>
          </a:p>
        </c:txPr>
        <c:crossAx val="618664320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618664320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chemeClr val="tx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/>
            </a:pPr>
            <a:endParaRPr lang="de-DE"/>
          </a:p>
        </c:txPr>
        <c:crossAx val="618662528"/>
        <c:crosses val="autoZero"/>
        <c:crossBetween val="between"/>
        <c:majorUnit val="10"/>
      </c:valAx>
      <c:catAx>
        <c:axId val="618665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8667392"/>
        <c:crosses val="autoZero"/>
        <c:auto val="1"/>
        <c:lblAlgn val="ctr"/>
        <c:lblOffset val="100"/>
        <c:noMultiLvlLbl val="0"/>
      </c:catAx>
      <c:valAx>
        <c:axId val="618667392"/>
        <c:scaling>
          <c:orientation val="minMax"/>
          <c:max val="3"/>
          <c:min val="-3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/>
            </a:pPr>
            <a:endParaRPr lang="de-DE"/>
          </a:p>
        </c:txPr>
        <c:crossAx val="618665856"/>
        <c:crosses val="max"/>
        <c:crossBetween val="between"/>
        <c:majorUnit val="1"/>
        <c:minorUnit val="1.2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687911069939785E-2"/>
          <c:y val="0.78677585301837272"/>
          <c:w val="0.78663362667901804"/>
          <c:h val="0.119890813648293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1.4880933405591507E-2"/>
          <c:w val="1"/>
          <c:h val="0.95671108419139916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'Seite 9r, 10r, 11r'!$A$25</c:f>
              <c:strCache>
                <c:ptCount val="1"/>
                <c:pt idx="0">
                  <c:v>Aktuell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accent6">
                  <a:lumMod val="75000"/>
                </a:schemeClr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3175">
                <a:solidFill>
                  <a:schemeClr val="bg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8A-4004-8353-42B29AA5CBEE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3175">
                <a:solidFill>
                  <a:schemeClr val="bg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8A-4004-8353-42B29AA5CBEE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3175">
                <a:solidFill>
                  <a:schemeClr val="bg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A8A-4004-8353-42B29AA5CBEE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3175">
                <a:solidFill>
                  <a:schemeClr val="bg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A8A-4004-8353-42B29AA5CBEE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3175">
                <a:solidFill>
                  <a:schemeClr val="bg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A8A-4004-8353-42B29AA5CBEE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3175">
                <a:solidFill>
                  <a:schemeClr val="accent6">
                    <a:lumMod val="9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A8A-4004-8353-42B29AA5CBEE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3175">
                <a:solidFill>
                  <a:schemeClr val="bg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A8A-4004-8353-42B29AA5CBEE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3175">
                <a:solidFill>
                  <a:schemeClr val="bg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A8A-4004-8353-42B29AA5CBEE}"/>
              </c:ext>
            </c:extLst>
          </c:dPt>
          <c:dLbls>
            <c:dLbl>
              <c:idx val="0"/>
              <c:layout>
                <c:manualLayout>
                  <c:x val="-1.2055772625399155E-2"/>
                  <c:y val="8.69361471516465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A8A-4004-8353-42B29AA5CBEE}"/>
                </c:ext>
              </c:extLst>
            </c:dLbl>
            <c:dLbl>
              <c:idx val="1"/>
              <c:layout>
                <c:manualLayout>
                  <c:x val="-1.5414294875609063E-2"/>
                  <c:y val="5.71742803404635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8A-4004-8353-42B29AA5CBEE}"/>
                </c:ext>
              </c:extLst>
            </c:dLbl>
            <c:dLbl>
              <c:idx val="2"/>
              <c:layout>
                <c:manualLayout>
                  <c:x val="-1.2391624850420146E-2"/>
                  <c:y val="5.9584302974273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8A-4004-8353-42B29AA5CBEE}"/>
                </c:ext>
              </c:extLst>
            </c:dLbl>
            <c:dLbl>
              <c:idx val="3"/>
              <c:layout>
                <c:manualLayout>
                  <c:x val="-2.0284416588984312E-2"/>
                  <c:y val="7.94255475150626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A8A-4004-8353-42B29AA5CBEE}"/>
                </c:ext>
              </c:extLst>
            </c:dLbl>
            <c:dLbl>
              <c:idx val="4"/>
              <c:layout>
                <c:manualLayout>
                  <c:x val="-2.2131339376028878E-2"/>
                  <c:y val="7.86222066371258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A8A-4004-8353-42B29AA5CBEE}"/>
                </c:ext>
              </c:extLst>
            </c:dLbl>
            <c:dLbl>
              <c:idx val="5"/>
              <c:layout>
                <c:manualLayout>
                  <c:x val="-1.6421851550672033E-2"/>
                  <c:y val="9.76596675415573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A8A-4004-8353-42B29AA5CBEE}"/>
                </c:ext>
              </c:extLst>
            </c:dLbl>
            <c:dLbl>
              <c:idx val="6"/>
              <c:layout>
                <c:manualLayout>
                  <c:x val="-1.7429408225735007E-2"/>
                  <c:y val="8.77394880295833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A8A-4004-8353-42B29AA5CBEE}"/>
                </c:ext>
              </c:extLst>
            </c:dLbl>
            <c:dLbl>
              <c:idx val="7"/>
              <c:layout>
                <c:manualLayout>
                  <c:x val="-1.6421587100101123E-2"/>
                  <c:y val="2.74124135292804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A8A-4004-8353-42B29AA5CBEE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700"/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'Seite 9r, 10r, 11r'!$I$14:$P$14</c:f>
              <c:strCache>
                <c:ptCount val="8"/>
                <c:pt idx="0">
                  <c:v>Elektro</c:v>
                </c:pt>
                <c:pt idx="1">
                  <c:v>Dienstleist.</c:v>
                </c:pt>
                <c:pt idx="2">
                  <c:v>Handel</c:v>
                </c:pt>
                <c:pt idx="3">
                  <c:v>Bau</c:v>
                </c:pt>
                <c:pt idx="4">
                  <c:v>Chemie/
Kunststoff</c:v>
                </c:pt>
                <c:pt idx="5">
                  <c:v>Ernährung</c:v>
                </c:pt>
                <c:pt idx="6">
                  <c:v>     Metall/Kfz/
Maschinenbau</c:v>
                </c:pt>
                <c:pt idx="7">
                  <c:v>Agrar</c:v>
                </c:pt>
              </c:strCache>
            </c:strRef>
          </c:cat>
          <c:val>
            <c:numRef>
              <c:f>'Seite 9r, 10r, 11r'!$I$15:$P$15</c:f>
              <c:numCache>
                <c:formatCode>General</c:formatCode>
                <c:ptCount val="8"/>
                <c:pt idx="0">
                  <c:v>11.600000000000001</c:v>
                </c:pt>
                <c:pt idx="1">
                  <c:v>5.7999999999999989</c:v>
                </c:pt>
                <c:pt idx="2">
                  <c:v>5.7000000000000011</c:v>
                </c:pt>
                <c:pt idx="3">
                  <c:v>5.2999999999999989</c:v>
                </c:pt>
                <c:pt idx="4">
                  <c:v>5.2000000000000028</c:v>
                </c:pt>
                <c:pt idx="5">
                  <c:v>0.4</c:v>
                </c:pt>
                <c:pt idx="6">
                  <c:v>-6.1999999999999993</c:v>
                </c:pt>
                <c:pt idx="7">
                  <c:v>-15.4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A8A-4004-8353-42B29AA5CBEE}"/>
            </c:ext>
          </c:extLst>
        </c:ser>
        <c:ser>
          <c:idx val="1"/>
          <c:order val="1"/>
          <c:tx>
            <c:strRef>
              <c:f>'Seite 9r, 10r, 11r'!$A$26</c:f>
              <c:strCache>
                <c:ptCount val="1"/>
                <c:pt idx="0">
                  <c:v>Frühjahr 2020</c:v>
                </c:pt>
              </c:strCache>
            </c:strRef>
          </c:tx>
          <c:spPr>
            <a:solidFill>
              <a:srgbClr val="F08200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'Seite 9r, 10r, 11r'!$I$14:$P$14</c:f>
              <c:strCache>
                <c:ptCount val="8"/>
                <c:pt idx="0">
                  <c:v>Elektro</c:v>
                </c:pt>
                <c:pt idx="1">
                  <c:v>Dienstleist.</c:v>
                </c:pt>
                <c:pt idx="2">
                  <c:v>Handel</c:v>
                </c:pt>
                <c:pt idx="3">
                  <c:v>Bau</c:v>
                </c:pt>
                <c:pt idx="4">
                  <c:v>Chemie/
Kunststoff</c:v>
                </c:pt>
                <c:pt idx="5">
                  <c:v>Ernährung</c:v>
                </c:pt>
                <c:pt idx="6">
                  <c:v>     Metall/Kfz/
Maschinenbau</c:v>
                </c:pt>
                <c:pt idx="7">
                  <c:v>Agrar</c:v>
                </c:pt>
              </c:strCache>
            </c:strRef>
          </c:cat>
          <c:val>
            <c:numRef>
              <c:f>'Seite 9r, 10r, 11r'!$I$16:$P$16</c:f>
              <c:numCache>
                <c:formatCode>General</c:formatCode>
                <c:ptCount val="8"/>
                <c:pt idx="0">
                  <c:v>18</c:v>
                </c:pt>
                <c:pt idx="1">
                  <c:v>24.900000000000002</c:v>
                </c:pt>
                <c:pt idx="2">
                  <c:v>6.6000000000000014</c:v>
                </c:pt>
                <c:pt idx="3">
                  <c:v>23.6</c:v>
                </c:pt>
                <c:pt idx="4">
                  <c:v>4.7999999999999989</c:v>
                </c:pt>
                <c:pt idx="5">
                  <c:v>-2.9000000000000004</c:v>
                </c:pt>
                <c:pt idx="6">
                  <c:v>-1.8999999999999986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A8A-4004-8353-42B29AA5CBEE}"/>
            </c:ext>
          </c:extLst>
        </c:ser>
        <c:ser>
          <c:idx val="0"/>
          <c:order val="2"/>
          <c:tx>
            <c:strRef>
              <c:f>'Seite 9r, 10r, 11r'!$A$27</c:f>
              <c:strCache>
                <c:ptCount val="1"/>
                <c:pt idx="0">
                  <c:v>Herbst 2019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'Seite 9r, 10r, 11r'!$I$14:$P$14</c:f>
              <c:strCache>
                <c:ptCount val="8"/>
                <c:pt idx="0">
                  <c:v>Elektro</c:v>
                </c:pt>
                <c:pt idx="1">
                  <c:v>Dienstleist.</c:v>
                </c:pt>
                <c:pt idx="2">
                  <c:v>Handel</c:v>
                </c:pt>
                <c:pt idx="3">
                  <c:v>Bau</c:v>
                </c:pt>
                <c:pt idx="4">
                  <c:v>Chemie/
Kunststoff</c:v>
                </c:pt>
                <c:pt idx="5">
                  <c:v>Ernährung</c:v>
                </c:pt>
                <c:pt idx="6">
                  <c:v>     Metall/Kfz/
Maschinenbau</c:v>
                </c:pt>
                <c:pt idx="7">
                  <c:v>Agrar</c:v>
                </c:pt>
              </c:strCache>
            </c:strRef>
          </c:cat>
          <c:val>
            <c:numRef>
              <c:f>'Seite 9r, 10r, 11r'!$I$17:$P$17</c:f>
              <c:numCache>
                <c:formatCode>General</c:formatCode>
                <c:ptCount val="8"/>
                <c:pt idx="0">
                  <c:v>16.600000000000001</c:v>
                </c:pt>
                <c:pt idx="1">
                  <c:v>15.099999999999998</c:v>
                </c:pt>
                <c:pt idx="2">
                  <c:v>8.1999999999999993</c:v>
                </c:pt>
                <c:pt idx="3">
                  <c:v>14.000000000000002</c:v>
                </c:pt>
                <c:pt idx="4">
                  <c:v>5.8000000000000007</c:v>
                </c:pt>
                <c:pt idx="5">
                  <c:v>17.600000000000001</c:v>
                </c:pt>
                <c:pt idx="6">
                  <c:v>-5.8000000000000007</c:v>
                </c:pt>
                <c:pt idx="7">
                  <c:v>-12.400000000000002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A8A-4004-8353-42B29AA5C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0"/>
        <c:axId val="616712448"/>
        <c:axId val="616718336"/>
      </c:barChart>
      <c:catAx>
        <c:axId val="616712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chemeClr val="accent5"/>
            </a:solidFill>
          </a:ln>
        </c:spPr>
        <c:txPr>
          <a:bodyPr rot="0" vert="horz"/>
          <a:lstStyle/>
          <a:p>
            <a:pPr>
              <a:defRPr sz="700"/>
            </a:pPr>
            <a:endParaRPr lang="de-DE"/>
          </a:p>
        </c:txPr>
        <c:crossAx val="616718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16718336"/>
        <c:scaling>
          <c:orientation val="minMax"/>
          <c:max val="25"/>
          <c:min val="-20"/>
        </c:scaling>
        <c:delete val="0"/>
        <c:axPos val="b"/>
        <c:numFmt formatCode="#,##0_ ;[Red]\-#,##0\ 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/>
            </a:pPr>
            <a:endParaRPr lang="de-DE"/>
          </a:p>
        </c:txPr>
        <c:crossAx val="616712448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8109001080747265"/>
          <c:y val="1.7563875944078332E-3"/>
          <c:w val="0.21821213524779992"/>
          <c:h val="0.1615089185280411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5986413463023"/>
          <c:y val="1.4880818469119931E-2"/>
          <c:w val="0.71520981936081518"/>
          <c:h val="0.89298730515828384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'Seite 9r, 10r, 11r'!$A$25</c:f>
              <c:strCache>
                <c:ptCount val="1"/>
                <c:pt idx="0">
                  <c:v>Aktuell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878072059174421E-2"/>
                  <c:y val="9.01495106633923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106-42B3-A5A4-1648A4C67C53}"/>
                </c:ext>
              </c:extLst>
            </c:dLbl>
            <c:dLbl>
              <c:idx val="1"/>
              <c:layout>
                <c:manualLayout>
                  <c:x val="-7.4633473846072275E-3"/>
                  <c:y val="9.76601102999776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106-42B3-A5A4-1648A4C67C53}"/>
                </c:ext>
              </c:extLst>
            </c:dLbl>
            <c:dLbl>
              <c:idx val="2"/>
              <c:layout>
                <c:manualLayout>
                  <c:x val="-1.0101010101010102E-2"/>
                  <c:y val="3.9679415073115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106-42B3-A5A4-1648A4C67C53}"/>
                </c:ext>
              </c:extLst>
            </c:dLbl>
            <c:dLbl>
              <c:idx val="3"/>
              <c:layout>
                <c:manualLayout>
                  <c:x val="-2.0202020202020204E-2"/>
                  <c:y val="8.01683190410907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106-42B3-A5A4-1648A4C67C53}"/>
                </c:ext>
              </c:extLst>
            </c:dLbl>
            <c:dLbl>
              <c:idx val="4"/>
              <c:layout>
                <c:manualLayout>
                  <c:x val="-1.7680214215647163E-2"/>
                  <c:y val="4.72536580700691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106-42B3-A5A4-1648A4C67C53}"/>
                </c:ext>
              </c:extLst>
            </c:dLbl>
            <c:dLbl>
              <c:idx val="5"/>
              <c:layout>
                <c:manualLayout>
                  <c:x val="-6.6184151223521301E-3"/>
                  <c:y val="8.77390326209223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106-42B3-A5A4-1648A4C67C53}"/>
                </c:ext>
              </c:extLst>
            </c:dLbl>
            <c:dLbl>
              <c:idx val="6"/>
              <c:layout>
                <c:manualLayout>
                  <c:x val="-1.368275935205069E-2"/>
                  <c:y val="9.76596675415573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106-42B3-A5A4-1648A4C67C53}"/>
                </c:ext>
              </c:extLst>
            </c:dLbl>
            <c:dLbl>
              <c:idx val="7"/>
              <c:layout>
                <c:manualLayout>
                  <c:x val="-8.2600281025477871E-3"/>
                  <c:y val="3.65265070611111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106-42B3-A5A4-1648A4C67C53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700"/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'Seite 9r, 10r, 11r'!$I$34:$P$34</c:f>
              <c:strCache>
                <c:ptCount val="8"/>
                <c:pt idx="0">
                  <c:v>Bau</c:v>
                </c:pt>
                <c:pt idx="1">
                  <c:v>Chemie/
Kunststoff</c:v>
                </c:pt>
                <c:pt idx="2">
                  <c:v>Ernährung</c:v>
                </c:pt>
                <c:pt idx="3">
                  <c:v>Agrar</c:v>
                </c:pt>
                <c:pt idx="4">
                  <c:v>Elektro</c:v>
                </c:pt>
                <c:pt idx="5">
                  <c:v>Dienstleistungen</c:v>
                </c:pt>
                <c:pt idx="6">
                  <c:v>     Metall/Kfz/
Maschinenbau</c:v>
                </c:pt>
                <c:pt idx="7">
                  <c:v>Handel</c:v>
                </c:pt>
              </c:strCache>
            </c:strRef>
          </c:cat>
          <c:val>
            <c:numRef>
              <c:f>'Seite 9r, 10r, 11r'!$I$35:$P$35</c:f>
              <c:numCache>
                <c:formatCode>General</c:formatCode>
                <c:ptCount val="8"/>
                <c:pt idx="0">
                  <c:v>78.099999999999994</c:v>
                </c:pt>
                <c:pt idx="1">
                  <c:v>77.599999999999994</c:v>
                </c:pt>
                <c:pt idx="2">
                  <c:v>74.8</c:v>
                </c:pt>
                <c:pt idx="3">
                  <c:v>70.3</c:v>
                </c:pt>
                <c:pt idx="4">
                  <c:v>69.900000000000006</c:v>
                </c:pt>
                <c:pt idx="5">
                  <c:v>65.5</c:v>
                </c:pt>
                <c:pt idx="6">
                  <c:v>64.900000000000006</c:v>
                </c:pt>
                <c:pt idx="7">
                  <c:v>63.7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106-42B3-A5A4-1648A4C67C53}"/>
            </c:ext>
          </c:extLst>
        </c:ser>
        <c:ser>
          <c:idx val="1"/>
          <c:order val="1"/>
          <c:tx>
            <c:strRef>
              <c:f>'Seite 9r, 10r, 11r'!$A$26</c:f>
              <c:strCache>
                <c:ptCount val="1"/>
                <c:pt idx="0">
                  <c:v>Frühjahr 2020</c:v>
                </c:pt>
              </c:strCache>
            </c:strRef>
          </c:tx>
          <c:spPr>
            <a:solidFill>
              <a:srgbClr val="F08200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'Seite 9r, 10r, 11r'!$I$34:$P$34</c:f>
              <c:strCache>
                <c:ptCount val="8"/>
                <c:pt idx="0">
                  <c:v>Bau</c:v>
                </c:pt>
                <c:pt idx="1">
                  <c:v>Chemie/
Kunststoff</c:v>
                </c:pt>
                <c:pt idx="2">
                  <c:v>Ernährung</c:v>
                </c:pt>
                <c:pt idx="3">
                  <c:v>Agrar</c:v>
                </c:pt>
                <c:pt idx="4">
                  <c:v>Elektro</c:v>
                </c:pt>
                <c:pt idx="5">
                  <c:v>Dienstleistungen</c:v>
                </c:pt>
                <c:pt idx="6">
                  <c:v>     Metall/Kfz/
Maschinenbau</c:v>
                </c:pt>
                <c:pt idx="7">
                  <c:v>Handel</c:v>
                </c:pt>
              </c:strCache>
            </c:strRef>
          </c:cat>
          <c:val>
            <c:numRef>
              <c:f>'Seite 9r, 10r, 11r'!$I$36:$P$36</c:f>
              <c:numCache>
                <c:formatCode>General</c:formatCode>
                <c:ptCount val="8"/>
                <c:pt idx="0">
                  <c:v>77.7</c:v>
                </c:pt>
                <c:pt idx="1">
                  <c:v>80.599999999999994</c:v>
                </c:pt>
                <c:pt idx="2">
                  <c:v>74.8</c:v>
                </c:pt>
                <c:pt idx="3">
                  <c:v>63.7</c:v>
                </c:pt>
                <c:pt idx="4">
                  <c:v>70.900000000000006</c:v>
                </c:pt>
                <c:pt idx="5">
                  <c:v>77.5</c:v>
                </c:pt>
                <c:pt idx="6">
                  <c:v>74.900000000000006</c:v>
                </c:pt>
                <c:pt idx="7">
                  <c:v>70.2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106-42B3-A5A4-1648A4C67C53}"/>
            </c:ext>
          </c:extLst>
        </c:ser>
        <c:ser>
          <c:idx val="0"/>
          <c:order val="2"/>
          <c:tx>
            <c:strRef>
              <c:f>'Seite 9r, 10r, 11r'!$A$27</c:f>
              <c:strCache>
                <c:ptCount val="1"/>
                <c:pt idx="0">
                  <c:v>Herbst 2019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'Seite 9r, 10r, 11r'!$I$34:$P$34</c:f>
              <c:strCache>
                <c:ptCount val="8"/>
                <c:pt idx="0">
                  <c:v>Bau</c:v>
                </c:pt>
                <c:pt idx="1">
                  <c:v>Chemie/
Kunststoff</c:v>
                </c:pt>
                <c:pt idx="2">
                  <c:v>Ernährung</c:v>
                </c:pt>
                <c:pt idx="3">
                  <c:v>Agrar</c:v>
                </c:pt>
                <c:pt idx="4">
                  <c:v>Elektro</c:v>
                </c:pt>
                <c:pt idx="5">
                  <c:v>Dienstleistungen</c:v>
                </c:pt>
                <c:pt idx="6">
                  <c:v>     Metall/Kfz/
Maschinenbau</c:v>
                </c:pt>
                <c:pt idx="7">
                  <c:v>Handel</c:v>
                </c:pt>
              </c:strCache>
            </c:strRef>
          </c:cat>
          <c:val>
            <c:numRef>
              <c:f>'Seite 9r, 10r, 11r'!$I$37:$P$37</c:f>
              <c:numCache>
                <c:formatCode>General</c:formatCode>
                <c:ptCount val="8"/>
                <c:pt idx="0">
                  <c:v>80.900000000000006</c:v>
                </c:pt>
                <c:pt idx="1">
                  <c:v>85</c:v>
                </c:pt>
                <c:pt idx="2">
                  <c:v>75.900000000000006</c:v>
                </c:pt>
                <c:pt idx="3">
                  <c:v>70.8</c:v>
                </c:pt>
                <c:pt idx="4">
                  <c:v>72.5</c:v>
                </c:pt>
                <c:pt idx="5">
                  <c:v>79.7</c:v>
                </c:pt>
                <c:pt idx="6">
                  <c:v>76</c:v>
                </c:pt>
                <c:pt idx="7">
                  <c:v>65.900000000000006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106-42B3-A5A4-1648A4C67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0"/>
        <c:axId val="616948096"/>
        <c:axId val="616949632"/>
      </c:barChart>
      <c:catAx>
        <c:axId val="616948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rot="0" vert="horz"/>
          <a:lstStyle/>
          <a:p>
            <a:pPr>
              <a:defRPr sz="700"/>
            </a:pPr>
            <a:endParaRPr lang="de-DE"/>
          </a:p>
        </c:txPr>
        <c:crossAx val="616949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16949632"/>
        <c:scaling>
          <c:orientation val="minMax"/>
          <c:max val="86"/>
          <c:min val="5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/>
            </a:pPr>
            <a:endParaRPr lang="de-DE"/>
          </a:p>
        </c:txPr>
        <c:crossAx val="616948096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5519993824301379"/>
          <c:y val="1.4655846590604734E-2"/>
          <c:w val="0.24254099119962944"/>
          <c:h val="0.1826230649740211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3.4645669291338585E-3"/>
          <c:y val="0"/>
          <c:w val="0.99653543307086612"/>
          <c:h val="0.9729140227542335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'Seite 9r, 10r, 11r'!$A$25</c:f>
              <c:strCache>
                <c:ptCount val="1"/>
                <c:pt idx="0">
                  <c:v>Aktuell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2663316582914511E-2"/>
                  <c:y val="3.81358580177477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5E9-4E14-A12F-DC3AF78ED721}"/>
                </c:ext>
              </c:extLst>
            </c:dLbl>
            <c:dLbl>
              <c:idx val="1"/>
              <c:layout>
                <c:manualLayout>
                  <c:x val="-1.1803373824503093E-2"/>
                  <c:y val="3.81358580177477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5E9-4E14-A12F-DC3AF78ED721}"/>
                </c:ext>
              </c:extLst>
            </c:dLbl>
            <c:dLbl>
              <c:idx val="2"/>
              <c:layout>
                <c:manualLayout>
                  <c:x val="-1.2238884712275288E-2"/>
                  <c:y val="8.77390326209223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5E9-4E14-A12F-DC3AF78ED721}"/>
                </c:ext>
              </c:extLst>
            </c:dLbl>
            <c:dLbl>
              <c:idx val="3"/>
              <c:layout>
                <c:manualLayout>
                  <c:x val="-1.7990477320988144E-2"/>
                  <c:y val="8.92621991512941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5E9-4E14-A12F-DC3AF78ED721}"/>
                </c:ext>
              </c:extLst>
            </c:dLbl>
            <c:dLbl>
              <c:idx val="4"/>
              <c:layout>
                <c:manualLayout>
                  <c:x val="-1.812395309882741E-2"/>
                  <c:y val="7.78183977002874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5E9-4E14-A12F-DC3AF78ED721}"/>
                </c:ext>
              </c:extLst>
            </c:dLbl>
            <c:dLbl>
              <c:idx val="5"/>
              <c:layout>
                <c:manualLayout>
                  <c:x val="-1.4037114707395245E-2"/>
                  <c:y val="7.93420539318328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5E9-4E14-A12F-DC3AF78ED721}"/>
                </c:ext>
              </c:extLst>
            </c:dLbl>
            <c:dLbl>
              <c:idx val="6"/>
              <c:layout>
                <c:manualLayout>
                  <c:x val="-1.3913926588322188E-2"/>
                  <c:y val="5.64508809502957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5E9-4E14-A12F-DC3AF78ED721}"/>
                </c:ext>
              </c:extLst>
            </c:dLbl>
            <c:dLbl>
              <c:idx val="7"/>
              <c:layout>
                <c:manualLayout>
                  <c:x val="-1.9720914282699648E-2"/>
                  <c:y val="4.72950486851427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5E9-4E14-A12F-DC3AF78ED721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700"/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'Seite 9r, 10r, 11r'!$I$65:$P$65</c:f>
              <c:strCache>
                <c:ptCount val="8"/>
                <c:pt idx="0">
                  <c:v>Handel</c:v>
                </c:pt>
                <c:pt idx="1">
                  <c:v>Ernährung</c:v>
                </c:pt>
                <c:pt idx="2">
                  <c:v>Dienstleistung</c:v>
                </c:pt>
                <c:pt idx="3">
                  <c:v>     Metall/Kfz/
Maschinenbau</c:v>
                </c:pt>
                <c:pt idx="4">
                  <c:v>Chemie/
Kunststoff</c:v>
                </c:pt>
                <c:pt idx="5">
                  <c:v>Bau</c:v>
                </c:pt>
                <c:pt idx="6">
                  <c:v>Elektro</c:v>
                </c:pt>
                <c:pt idx="7">
                  <c:v>Agrar</c:v>
                </c:pt>
              </c:strCache>
            </c:strRef>
          </c:cat>
          <c:val>
            <c:numRef>
              <c:f>'Seite 9r, 10r, 11r'!$I$66:$P$66</c:f>
              <c:numCache>
                <c:formatCode>General</c:formatCode>
                <c:ptCount val="8"/>
                <c:pt idx="0">
                  <c:v>16</c:v>
                </c:pt>
                <c:pt idx="1">
                  <c:v>15.299999999999999</c:v>
                </c:pt>
                <c:pt idx="2">
                  <c:v>13.8</c:v>
                </c:pt>
                <c:pt idx="3">
                  <c:v>6.6000000000000014</c:v>
                </c:pt>
                <c:pt idx="4">
                  <c:v>6</c:v>
                </c:pt>
                <c:pt idx="5">
                  <c:v>5.9000000000000021</c:v>
                </c:pt>
                <c:pt idx="6">
                  <c:v>5.8000000000000007</c:v>
                </c:pt>
                <c:pt idx="7">
                  <c:v>-1.0999999999999979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5E9-4E14-A12F-DC3AF78ED721}"/>
            </c:ext>
          </c:extLst>
        </c:ser>
        <c:ser>
          <c:idx val="1"/>
          <c:order val="1"/>
          <c:tx>
            <c:strRef>
              <c:f>'Seite 9r, 10r, 11r'!$A$26</c:f>
              <c:strCache>
                <c:ptCount val="1"/>
                <c:pt idx="0">
                  <c:v>Frühjahr 2020</c:v>
                </c:pt>
              </c:strCache>
            </c:strRef>
          </c:tx>
          <c:spPr>
            <a:solidFill>
              <a:srgbClr val="F08200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'Seite 9r, 10r, 11r'!$I$65:$P$65</c:f>
              <c:strCache>
                <c:ptCount val="8"/>
                <c:pt idx="0">
                  <c:v>Handel</c:v>
                </c:pt>
                <c:pt idx="1">
                  <c:v>Ernährung</c:v>
                </c:pt>
                <c:pt idx="2">
                  <c:v>Dienstleistung</c:v>
                </c:pt>
                <c:pt idx="3">
                  <c:v>     Metall/Kfz/
Maschinenbau</c:v>
                </c:pt>
                <c:pt idx="4">
                  <c:v>Chemie/
Kunststoff</c:v>
                </c:pt>
                <c:pt idx="5">
                  <c:v>Bau</c:v>
                </c:pt>
                <c:pt idx="6">
                  <c:v>Elektro</c:v>
                </c:pt>
                <c:pt idx="7">
                  <c:v>Agrar</c:v>
                </c:pt>
              </c:strCache>
            </c:strRef>
          </c:cat>
          <c:val>
            <c:numRef>
              <c:f>'Seite 9r, 10r, 11r'!$I$67:$P$67</c:f>
              <c:numCache>
                <c:formatCode>General</c:formatCode>
                <c:ptCount val="8"/>
                <c:pt idx="0">
                  <c:v>9.6999999999999993</c:v>
                </c:pt>
                <c:pt idx="1">
                  <c:v>17.7</c:v>
                </c:pt>
                <c:pt idx="2">
                  <c:v>14.4</c:v>
                </c:pt>
                <c:pt idx="3">
                  <c:v>1.1999999999999993</c:v>
                </c:pt>
                <c:pt idx="4">
                  <c:v>3.4999999999999982</c:v>
                </c:pt>
                <c:pt idx="5">
                  <c:v>18.299999999999997</c:v>
                </c:pt>
                <c:pt idx="6">
                  <c:v>12.8</c:v>
                </c:pt>
                <c:pt idx="7">
                  <c:v>1.8999999999999986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5E9-4E14-A12F-DC3AF78ED721}"/>
            </c:ext>
          </c:extLst>
        </c:ser>
        <c:ser>
          <c:idx val="0"/>
          <c:order val="2"/>
          <c:tx>
            <c:strRef>
              <c:f>'Seite 9r, 10r, 11r'!$A$27</c:f>
              <c:strCache>
                <c:ptCount val="1"/>
                <c:pt idx="0">
                  <c:v>Herbst 2019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'Seite 9r, 10r, 11r'!$I$65:$P$65</c:f>
              <c:strCache>
                <c:ptCount val="8"/>
                <c:pt idx="0">
                  <c:v>Handel</c:v>
                </c:pt>
                <c:pt idx="1">
                  <c:v>Ernährung</c:v>
                </c:pt>
                <c:pt idx="2">
                  <c:v>Dienstleistung</c:v>
                </c:pt>
                <c:pt idx="3">
                  <c:v>     Metall/Kfz/
Maschinenbau</c:v>
                </c:pt>
                <c:pt idx="4">
                  <c:v>Chemie/
Kunststoff</c:v>
                </c:pt>
                <c:pt idx="5">
                  <c:v>Bau</c:v>
                </c:pt>
                <c:pt idx="6">
                  <c:v>Elektro</c:v>
                </c:pt>
                <c:pt idx="7">
                  <c:v>Agrar</c:v>
                </c:pt>
              </c:strCache>
            </c:strRef>
          </c:cat>
          <c:val>
            <c:numRef>
              <c:f>'Seite 9r, 10r, 11r'!$I$68:$P$68</c:f>
              <c:numCache>
                <c:formatCode>General</c:formatCode>
                <c:ptCount val="8"/>
                <c:pt idx="0">
                  <c:v>13.8</c:v>
                </c:pt>
                <c:pt idx="1">
                  <c:v>28.7</c:v>
                </c:pt>
                <c:pt idx="2">
                  <c:v>24.599999999999998</c:v>
                </c:pt>
                <c:pt idx="3">
                  <c:v>1.2000000000000028</c:v>
                </c:pt>
                <c:pt idx="4">
                  <c:v>9.1999999999999993</c:v>
                </c:pt>
                <c:pt idx="5">
                  <c:v>19.100000000000001</c:v>
                </c:pt>
                <c:pt idx="6">
                  <c:v>10</c:v>
                </c:pt>
                <c:pt idx="7">
                  <c:v>5.6000000000000014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5E9-4E14-A12F-DC3AF78ED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0"/>
        <c:axId val="616270464"/>
        <c:axId val="616292736"/>
      </c:barChart>
      <c:catAx>
        <c:axId val="616270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chemeClr val="tx1">
                <a:lumMod val="50000"/>
                <a:lumOff val="50000"/>
              </a:schemeClr>
            </a:solidFill>
          </a:ln>
        </c:spPr>
        <c:txPr>
          <a:bodyPr rot="0" vert="horz"/>
          <a:lstStyle/>
          <a:p>
            <a:pPr>
              <a:defRPr sz="700"/>
            </a:pPr>
            <a:endParaRPr lang="de-DE"/>
          </a:p>
        </c:txPr>
        <c:crossAx val="616292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16292736"/>
        <c:scaling>
          <c:orientation val="minMax"/>
          <c:max val="30"/>
          <c:min val="-5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/>
            </a:pPr>
            <a:endParaRPr lang="de-DE"/>
          </a:p>
        </c:txPr>
        <c:crossAx val="616270464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732468735525706"/>
          <c:y val="1.7563875944078332E-3"/>
          <c:w val="0.22605527250270188"/>
          <c:h val="0.1683116396164765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48986595154159E-2"/>
          <c:y val="7.9136690647482008E-2"/>
          <c:w val="0.88887270043191946"/>
          <c:h val="0.79496402877697847"/>
        </c:manualLayout>
      </c:layout>
      <c:barChart>
        <c:barDir val="col"/>
        <c:grouping val="clustered"/>
        <c:varyColors val="0"/>
        <c:ser>
          <c:idx val="2"/>
          <c:order val="0"/>
          <c:tx>
            <c:v>Investitionen geplant</c:v>
          </c:tx>
          <c:spPr>
            <a:solidFill>
              <a:schemeClr val="accent3">
                <a:lumMod val="60000"/>
                <a:lumOff val="40000"/>
              </a:schemeClr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'Seite 10l'!$P$27:$P$51</c:f>
              <c:strCache>
                <c:ptCount val="25"/>
                <c:pt idx="0">
                  <c:v>H08</c:v>
                </c:pt>
                <c:pt idx="1">
                  <c:v>F09</c:v>
                </c:pt>
                <c:pt idx="2">
                  <c:v>H09</c:v>
                </c:pt>
                <c:pt idx="3">
                  <c:v>F10</c:v>
                </c:pt>
                <c:pt idx="4">
                  <c:v>H10</c:v>
                </c:pt>
                <c:pt idx="5">
                  <c:v>F11</c:v>
                </c:pt>
                <c:pt idx="6">
                  <c:v>H11</c:v>
                </c:pt>
                <c:pt idx="7">
                  <c:v>F12</c:v>
                </c:pt>
                <c:pt idx="8">
                  <c:v>H12</c:v>
                </c:pt>
                <c:pt idx="9">
                  <c:v>F13</c:v>
                </c:pt>
                <c:pt idx="10">
                  <c:v>H13</c:v>
                </c:pt>
                <c:pt idx="11">
                  <c:v>F14</c:v>
                </c:pt>
                <c:pt idx="12">
                  <c:v>H14</c:v>
                </c:pt>
                <c:pt idx="13">
                  <c:v>F15</c:v>
                </c:pt>
                <c:pt idx="14">
                  <c:v>H15</c:v>
                </c:pt>
                <c:pt idx="15">
                  <c:v>F16</c:v>
                </c:pt>
                <c:pt idx="16">
                  <c:v>H16</c:v>
                </c:pt>
                <c:pt idx="17">
                  <c:v>F17</c:v>
                </c:pt>
                <c:pt idx="18">
                  <c:v>H17</c:v>
                </c:pt>
                <c:pt idx="19">
                  <c:v>F18</c:v>
                </c:pt>
                <c:pt idx="20">
                  <c:v>H18</c:v>
                </c:pt>
                <c:pt idx="21">
                  <c:v>F19</c:v>
                </c:pt>
                <c:pt idx="22">
                  <c:v>H19</c:v>
                </c:pt>
                <c:pt idx="23">
                  <c:v>F20</c:v>
                </c:pt>
                <c:pt idx="24">
                  <c:v>H20</c:v>
                </c:pt>
              </c:strCache>
            </c:strRef>
          </c:cat>
          <c:val>
            <c:numRef>
              <c:f>'Seite 10l'!$Q$27:$Q$51</c:f>
              <c:numCache>
                <c:formatCode>0.0</c:formatCode>
                <c:ptCount val="25"/>
                <c:pt idx="0">
                  <c:v>72.3</c:v>
                </c:pt>
                <c:pt idx="1">
                  <c:v>61.7</c:v>
                </c:pt>
                <c:pt idx="2">
                  <c:v>59</c:v>
                </c:pt>
                <c:pt idx="3">
                  <c:v>67.8</c:v>
                </c:pt>
                <c:pt idx="4">
                  <c:v>72.099999999999994</c:v>
                </c:pt>
                <c:pt idx="5">
                  <c:v>76.7</c:v>
                </c:pt>
                <c:pt idx="6">
                  <c:v>75.7</c:v>
                </c:pt>
                <c:pt idx="7">
                  <c:v>73.099999999999994</c:v>
                </c:pt>
                <c:pt idx="8">
                  <c:v>71.099999999999994</c:v>
                </c:pt>
                <c:pt idx="9">
                  <c:v>76.3</c:v>
                </c:pt>
                <c:pt idx="10">
                  <c:v>78.900000000000006</c:v>
                </c:pt>
                <c:pt idx="11">
                  <c:v>77.099999999999994</c:v>
                </c:pt>
                <c:pt idx="12">
                  <c:v>74.7</c:v>
                </c:pt>
                <c:pt idx="13">
                  <c:v>79.8</c:v>
                </c:pt>
                <c:pt idx="14">
                  <c:v>77.599999999999994</c:v>
                </c:pt>
                <c:pt idx="15">
                  <c:v>81.3</c:v>
                </c:pt>
                <c:pt idx="16">
                  <c:v>80.7</c:v>
                </c:pt>
                <c:pt idx="17">
                  <c:v>81.099999999999994</c:v>
                </c:pt>
                <c:pt idx="18">
                  <c:v>81.8</c:v>
                </c:pt>
                <c:pt idx="19">
                  <c:v>78.3</c:v>
                </c:pt>
                <c:pt idx="20">
                  <c:v>78.2</c:v>
                </c:pt>
                <c:pt idx="21">
                  <c:v>77.8</c:v>
                </c:pt>
                <c:pt idx="22">
                  <c:v>75.900000000000006</c:v>
                </c:pt>
                <c:pt idx="23">
                  <c:v>74.5</c:v>
                </c:pt>
                <c:pt idx="24">
                  <c:v>68.7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90-4061-95E0-9ABC37B52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644300800"/>
        <c:axId val="644302336"/>
      </c:barChart>
      <c:lineChart>
        <c:grouping val="standard"/>
        <c:varyColors val="0"/>
        <c:ser>
          <c:idx val="1"/>
          <c:order val="1"/>
          <c:tx>
            <c:strRef>
              <c:f>'Seite 10l'!$R$3</c:f>
              <c:strCache>
                <c:ptCount val="1"/>
                <c:pt idx="0">
                  <c:v>davon höhere Investitionen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'Seite 10l'!$P$27:$P$51</c:f>
              <c:strCache>
                <c:ptCount val="25"/>
                <c:pt idx="0">
                  <c:v>H08</c:v>
                </c:pt>
                <c:pt idx="1">
                  <c:v>F09</c:v>
                </c:pt>
                <c:pt idx="2">
                  <c:v>H09</c:v>
                </c:pt>
                <c:pt idx="3">
                  <c:v>F10</c:v>
                </c:pt>
                <c:pt idx="4">
                  <c:v>H10</c:v>
                </c:pt>
                <c:pt idx="5">
                  <c:v>F11</c:v>
                </c:pt>
                <c:pt idx="6">
                  <c:v>H11</c:v>
                </c:pt>
                <c:pt idx="7">
                  <c:v>F12</c:v>
                </c:pt>
                <c:pt idx="8">
                  <c:v>H12</c:v>
                </c:pt>
                <c:pt idx="9">
                  <c:v>F13</c:v>
                </c:pt>
                <c:pt idx="10">
                  <c:v>H13</c:v>
                </c:pt>
                <c:pt idx="11">
                  <c:v>F14</c:v>
                </c:pt>
                <c:pt idx="12">
                  <c:v>H14</c:v>
                </c:pt>
                <c:pt idx="13">
                  <c:v>F15</c:v>
                </c:pt>
                <c:pt idx="14">
                  <c:v>H15</c:v>
                </c:pt>
                <c:pt idx="15">
                  <c:v>F16</c:v>
                </c:pt>
                <c:pt idx="16">
                  <c:v>H16</c:v>
                </c:pt>
                <c:pt idx="17">
                  <c:v>F17</c:v>
                </c:pt>
                <c:pt idx="18">
                  <c:v>H17</c:v>
                </c:pt>
                <c:pt idx="19">
                  <c:v>F18</c:v>
                </c:pt>
                <c:pt idx="20">
                  <c:v>H18</c:v>
                </c:pt>
                <c:pt idx="21">
                  <c:v>F19</c:v>
                </c:pt>
                <c:pt idx="22">
                  <c:v>H19</c:v>
                </c:pt>
                <c:pt idx="23">
                  <c:v>F20</c:v>
                </c:pt>
                <c:pt idx="24">
                  <c:v>H20</c:v>
                </c:pt>
              </c:strCache>
            </c:strRef>
          </c:cat>
          <c:val>
            <c:numRef>
              <c:f>'Seite 10l'!$R$27:$R$51</c:f>
              <c:numCache>
                <c:formatCode>0.0</c:formatCode>
                <c:ptCount val="25"/>
                <c:pt idx="0">
                  <c:v>19.593299999999999</c:v>
                </c:pt>
                <c:pt idx="1">
                  <c:v>11.908100000000001</c:v>
                </c:pt>
                <c:pt idx="2">
                  <c:v>18.054000000000002</c:v>
                </c:pt>
                <c:pt idx="3">
                  <c:v>27.052199999999999</c:v>
                </c:pt>
                <c:pt idx="4">
                  <c:v>30.858799999999995</c:v>
                </c:pt>
                <c:pt idx="5">
                  <c:v>32.904299999999999</c:v>
                </c:pt>
                <c:pt idx="6">
                  <c:v>28.993099999999998</c:v>
                </c:pt>
                <c:pt idx="7">
                  <c:v>26.9739</c:v>
                </c:pt>
                <c:pt idx="8">
                  <c:v>22.254299999999997</c:v>
                </c:pt>
                <c:pt idx="9">
                  <c:v>23.881900000000002</c:v>
                </c:pt>
                <c:pt idx="10">
                  <c:v>29.350800000000003</c:v>
                </c:pt>
                <c:pt idx="11">
                  <c:v>28.372799999999998</c:v>
                </c:pt>
                <c:pt idx="12">
                  <c:v>23.8293</c:v>
                </c:pt>
                <c:pt idx="13">
                  <c:v>28.009799999999998</c:v>
                </c:pt>
                <c:pt idx="14">
                  <c:v>25.22</c:v>
                </c:pt>
                <c:pt idx="15">
                  <c:v>29.999699999999997</c:v>
                </c:pt>
                <c:pt idx="16">
                  <c:v>25.3398</c:v>
                </c:pt>
                <c:pt idx="17">
                  <c:v>27.817299999999996</c:v>
                </c:pt>
                <c:pt idx="18">
                  <c:v>28.957199999999997</c:v>
                </c:pt>
                <c:pt idx="19">
                  <c:v>29.362500000000001</c:v>
                </c:pt>
                <c:pt idx="20">
                  <c:v>27.4482</c:v>
                </c:pt>
                <c:pt idx="21">
                  <c:v>24.429199999999994</c:v>
                </c:pt>
                <c:pt idx="22">
                  <c:v>22.466400000000004</c:v>
                </c:pt>
                <c:pt idx="23">
                  <c:v>20.785499999999999</c:v>
                </c:pt>
                <c:pt idx="24">
                  <c:v>21.5718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90-4061-95E0-9ABC37B52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300800"/>
        <c:axId val="644302336"/>
      </c:lineChart>
      <c:catAx>
        <c:axId val="64430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44302336"/>
        <c:crosses val="autoZero"/>
        <c:auto val="0"/>
        <c:lblAlgn val="ctr"/>
        <c:lblOffset val="100"/>
        <c:noMultiLvlLbl val="0"/>
      </c:catAx>
      <c:valAx>
        <c:axId val="644302336"/>
        <c:scaling>
          <c:orientation val="minMax"/>
          <c:max val="89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44300800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2960547688828457E-2"/>
          <c:y val="3.5971223021582736E-3"/>
          <c:w val="0.90703945231117156"/>
          <c:h val="7.64965350554202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7.0606824146981634E-2"/>
          <c:w val="1"/>
          <c:h val="0.92939317585301839"/>
        </c:manualLayout>
      </c:layout>
      <c:lineChart>
        <c:grouping val="standard"/>
        <c:varyColors val="0"/>
        <c:ser>
          <c:idx val="3"/>
          <c:order val="0"/>
          <c:tx>
            <c:v>Lage</c:v>
          </c:tx>
          <c:spPr>
            <a:ln w="19050">
              <a:solidFill>
                <a:srgbClr val="F08200"/>
              </a:solidFill>
              <a:prstDash val="solid"/>
            </a:ln>
          </c:spPr>
          <c:marker>
            <c:symbol val="none"/>
          </c:marker>
          <c:cat>
            <c:strRef>
              <c:f>'S. 12'!$G$62:$G$88</c:f>
              <c:strCache>
                <c:ptCount val="27"/>
                <c:pt idx="0">
                  <c:v>H07</c:v>
                </c:pt>
                <c:pt idx="2">
                  <c:v>H08</c:v>
                </c:pt>
                <c:pt idx="4">
                  <c:v>H09</c:v>
                </c:pt>
                <c:pt idx="6">
                  <c:v>H10</c:v>
                </c:pt>
                <c:pt idx="8">
                  <c:v>H11</c:v>
                </c:pt>
                <c:pt idx="10">
                  <c:v>H12</c:v>
                </c:pt>
                <c:pt idx="12">
                  <c:v>H13</c:v>
                </c:pt>
                <c:pt idx="14">
                  <c:v>H14</c:v>
                </c:pt>
                <c:pt idx="16">
                  <c:v>H15</c:v>
                </c:pt>
                <c:pt idx="18">
                  <c:v>H16</c:v>
                </c:pt>
                <c:pt idx="20">
                  <c:v>H17</c:v>
                </c:pt>
                <c:pt idx="22">
                  <c:v>H18</c:v>
                </c:pt>
                <c:pt idx="24">
                  <c:v>H19</c:v>
                </c:pt>
                <c:pt idx="26">
                  <c:v>H20</c:v>
                </c:pt>
              </c:strCache>
            </c:strRef>
          </c:cat>
          <c:val>
            <c:numRef>
              <c:f>'S. 12'!$C$62:$C$88</c:f>
              <c:numCache>
                <c:formatCode>0.0</c:formatCode>
                <c:ptCount val="27"/>
                <c:pt idx="0">
                  <c:v>69.3</c:v>
                </c:pt>
                <c:pt idx="1">
                  <c:v>69.7</c:v>
                </c:pt>
                <c:pt idx="2">
                  <c:v>52.7</c:v>
                </c:pt>
                <c:pt idx="3">
                  <c:v>5.7000000000000028</c:v>
                </c:pt>
                <c:pt idx="4">
                  <c:v>14.000000000000007</c:v>
                </c:pt>
                <c:pt idx="5">
                  <c:v>32.1</c:v>
                </c:pt>
                <c:pt idx="6">
                  <c:v>61.2</c:v>
                </c:pt>
                <c:pt idx="7">
                  <c:v>73</c:v>
                </c:pt>
                <c:pt idx="8">
                  <c:v>72.8</c:v>
                </c:pt>
                <c:pt idx="9">
                  <c:v>73.5</c:v>
                </c:pt>
                <c:pt idx="10">
                  <c:v>60</c:v>
                </c:pt>
                <c:pt idx="11">
                  <c:v>64.5</c:v>
                </c:pt>
                <c:pt idx="12">
                  <c:v>66.599999999999994</c:v>
                </c:pt>
                <c:pt idx="13">
                  <c:v>76</c:v>
                </c:pt>
                <c:pt idx="14">
                  <c:v>68.400000000000006</c:v>
                </c:pt>
                <c:pt idx="15">
                  <c:v>71.8</c:v>
                </c:pt>
                <c:pt idx="16">
                  <c:v>68.3</c:v>
                </c:pt>
                <c:pt idx="17">
                  <c:v>69</c:v>
                </c:pt>
                <c:pt idx="18">
                  <c:v>74</c:v>
                </c:pt>
                <c:pt idx="19">
                  <c:v>77.099999999999994</c:v>
                </c:pt>
                <c:pt idx="20">
                  <c:v>81</c:v>
                </c:pt>
                <c:pt idx="21">
                  <c:v>84.6</c:v>
                </c:pt>
                <c:pt idx="22">
                  <c:v>79.300000000000011</c:v>
                </c:pt>
                <c:pt idx="23">
                  <c:v>73.599999999999994</c:v>
                </c:pt>
                <c:pt idx="24">
                  <c:v>61.800000000000011</c:v>
                </c:pt>
                <c:pt idx="25">
                  <c:v>3.6000000000000014</c:v>
                </c:pt>
                <c:pt idx="26">
                  <c:v>31.9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B9-41E9-BF2A-7B66954945CA}"/>
            </c:ext>
          </c:extLst>
        </c:ser>
        <c:ser>
          <c:idx val="4"/>
          <c:order val="1"/>
          <c:tx>
            <c:strRef>
              <c:f>'S. 12'!$D$40</c:f>
              <c:strCache>
                <c:ptCount val="1"/>
                <c:pt idx="0">
                  <c:v>Erwartung</c:v>
                </c:pt>
              </c:strCache>
            </c:strRef>
          </c:tx>
          <c:spPr>
            <a:ln w="1905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'S. 12'!$G$62:$G$88</c:f>
              <c:strCache>
                <c:ptCount val="27"/>
                <c:pt idx="0">
                  <c:v>H07</c:v>
                </c:pt>
                <c:pt idx="2">
                  <c:v>H08</c:v>
                </c:pt>
                <c:pt idx="4">
                  <c:v>H09</c:v>
                </c:pt>
                <c:pt idx="6">
                  <c:v>H10</c:v>
                </c:pt>
                <c:pt idx="8">
                  <c:v>H11</c:v>
                </c:pt>
                <c:pt idx="10">
                  <c:v>H12</c:v>
                </c:pt>
                <c:pt idx="12">
                  <c:v>H13</c:v>
                </c:pt>
                <c:pt idx="14">
                  <c:v>H14</c:v>
                </c:pt>
                <c:pt idx="16">
                  <c:v>H15</c:v>
                </c:pt>
                <c:pt idx="18">
                  <c:v>H16</c:v>
                </c:pt>
                <c:pt idx="20">
                  <c:v>H17</c:v>
                </c:pt>
                <c:pt idx="22">
                  <c:v>H18</c:v>
                </c:pt>
                <c:pt idx="24">
                  <c:v>H19</c:v>
                </c:pt>
                <c:pt idx="26">
                  <c:v>H20</c:v>
                </c:pt>
              </c:strCache>
            </c:strRef>
          </c:cat>
          <c:val>
            <c:numRef>
              <c:f>'S. 12'!$D$62:$D$88</c:f>
              <c:numCache>
                <c:formatCode>0.0</c:formatCode>
                <c:ptCount val="27"/>
                <c:pt idx="0">
                  <c:v>33.300000000000004</c:v>
                </c:pt>
                <c:pt idx="1">
                  <c:v>30.099999999999998</c:v>
                </c:pt>
                <c:pt idx="2">
                  <c:v>3.3999999999999986</c:v>
                </c:pt>
                <c:pt idx="3">
                  <c:v>-10.899999999999995</c:v>
                </c:pt>
                <c:pt idx="4">
                  <c:v>28.9</c:v>
                </c:pt>
                <c:pt idx="5">
                  <c:v>42.3</c:v>
                </c:pt>
                <c:pt idx="6">
                  <c:v>35.6</c:v>
                </c:pt>
                <c:pt idx="7">
                  <c:v>40.6</c:v>
                </c:pt>
                <c:pt idx="8">
                  <c:v>15.3</c:v>
                </c:pt>
                <c:pt idx="9">
                  <c:v>27.1</c:v>
                </c:pt>
                <c:pt idx="10">
                  <c:v>5.5999999999999979</c:v>
                </c:pt>
                <c:pt idx="11">
                  <c:v>30.6</c:v>
                </c:pt>
                <c:pt idx="12">
                  <c:v>23.999999999999993</c:v>
                </c:pt>
                <c:pt idx="13">
                  <c:v>42.7</c:v>
                </c:pt>
                <c:pt idx="14">
                  <c:v>14.399999999999999</c:v>
                </c:pt>
                <c:pt idx="15">
                  <c:v>31.4</c:v>
                </c:pt>
                <c:pt idx="16">
                  <c:v>16.900000000000002</c:v>
                </c:pt>
                <c:pt idx="17">
                  <c:v>27.299999999999997</c:v>
                </c:pt>
                <c:pt idx="18">
                  <c:v>25.700000000000003</c:v>
                </c:pt>
                <c:pt idx="19">
                  <c:v>34.399999999999991</c:v>
                </c:pt>
                <c:pt idx="20">
                  <c:v>27.3</c:v>
                </c:pt>
                <c:pt idx="21">
                  <c:v>32.5</c:v>
                </c:pt>
                <c:pt idx="22">
                  <c:v>21.099999999999998</c:v>
                </c:pt>
                <c:pt idx="23">
                  <c:v>24.1</c:v>
                </c:pt>
                <c:pt idx="24">
                  <c:v>0.39999999999999858</c:v>
                </c:pt>
                <c:pt idx="25">
                  <c:v>-0.80000000000000071</c:v>
                </c:pt>
                <c:pt idx="26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B9-41E9-BF2A-7B66954945CA}"/>
            </c:ext>
          </c:extLst>
        </c:ser>
        <c:ser>
          <c:idx val="6"/>
          <c:order val="2"/>
          <c:tx>
            <c:strRef>
              <c:f>'S. 12'!$E$40</c:f>
              <c:strCache>
                <c:ptCount val="1"/>
                <c:pt idx="0">
                  <c:v>Personal</c:v>
                </c:pt>
              </c:strCache>
            </c:strRef>
          </c:tx>
          <c:spPr>
            <a:ln w="19050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'S. 12'!$G$62:$G$88</c:f>
              <c:strCache>
                <c:ptCount val="27"/>
                <c:pt idx="0">
                  <c:v>H07</c:v>
                </c:pt>
                <c:pt idx="2">
                  <c:v>H08</c:v>
                </c:pt>
                <c:pt idx="4">
                  <c:v>H09</c:v>
                </c:pt>
                <c:pt idx="6">
                  <c:v>H10</c:v>
                </c:pt>
                <c:pt idx="8">
                  <c:v>H11</c:v>
                </c:pt>
                <c:pt idx="10">
                  <c:v>H12</c:v>
                </c:pt>
                <c:pt idx="12">
                  <c:v>H13</c:v>
                </c:pt>
                <c:pt idx="14">
                  <c:v>H14</c:v>
                </c:pt>
                <c:pt idx="16">
                  <c:v>H15</c:v>
                </c:pt>
                <c:pt idx="18">
                  <c:v>H16</c:v>
                </c:pt>
                <c:pt idx="20">
                  <c:v>H17</c:v>
                </c:pt>
                <c:pt idx="22">
                  <c:v>H18</c:v>
                </c:pt>
                <c:pt idx="24">
                  <c:v>H19</c:v>
                </c:pt>
                <c:pt idx="26">
                  <c:v>H20</c:v>
                </c:pt>
              </c:strCache>
            </c:strRef>
          </c:cat>
          <c:val>
            <c:numRef>
              <c:f>'S. 12'!$E$62:$E$88</c:f>
              <c:numCache>
                <c:formatCode>0.0</c:formatCode>
                <c:ptCount val="27"/>
                <c:pt idx="0">
                  <c:v>17.100000000000001</c:v>
                </c:pt>
                <c:pt idx="1">
                  <c:v>20.599999999999998</c:v>
                </c:pt>
                <c:pt idx="2">
                  <c:v>3.8999999999999986</c:v>
                </c:pt>
                <c:pt idx="3">
                  <c:v>-21.1</c:v>
                </c:pt>
                <c:pt idx="4">
                  <c:v>-10.200000000000001</c:v>
                </c:pt>
                <c:pt idx="5">
                  <c:v>6.3000000000000007</c:v>
                </c:pt>
                <c:pt idx="6">
                  <c:v>13.9</c:v>
                </c:pt>
                <c:pt idx="7">
                  <c:v>26</c:v>
                </c:pt>
                <c:pt idx="8">
                  <c:v>15.200000000000001</c:v>
                </c:pt>
                <c:pt idx="9">
                  <c:v>18.5</c:v>
                </c:pt>
                <c:pt idx="10">
                  <c:v>3.1999999999999993</c:v>
                </c:pt>
                <c:pt idx="11">
                  <c:v>12</c:v>
                </c:pt>
                <c:pt idx="12">
                  <c:v>21.5</c:v>
                </c:pt>
                <c:pt idx="13">
                  <c:v>21.1</c:v>
                </c:pt>
                <c:pt idx="14">
                  <c:v>20.799999999999997</c:v>
                </c:pt>
                <c:pt idx="15">
                  <c:v>19.899999999999999</c:v>
                </c:pt>
                <c:pt idx="16">
                  <c:v>10.1</c:v>
                </c:pt>
                <c:pt idx="17">
                  <c:v>16.3</c:v>
                </c:pt>
                <c:pt idx="18">
                  <c:v>16.100000000000001</c:v>
                </c:pt>
                <c:pt idx="19">
                  <c:v>20.2</c:v>
                </c:pt>
                <c:pt idx="20">
                  <c:v>20.8</c:v>
                </c:pt>
                <c:pt idx="21">
                  <c:v>26.200000000000003</c:v>
                </c:pt>
                <c:pt idx="22">
                  <c:v>17.700000000000003</c:v>
                </c:pt>
                <c:pt idx="23">
                  <c:v>18.3</c:v>
                </c:pt>
                <c:pt idx="24">
                  <c:v>7.2999999999999989</c:v>
                </c:pt>
                <c:pt idx="25">
                  <c:v>10.200000000000001</c:v>
                </c:pt>
                <c:pt idx="26">
                  <c:v>1.8000000000000007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B9-41E9-BF2A-7B66954945CA}"/>
            </c:ext>
          </c:extLst>
        </c:ser>
        <c:ser>
          <c:idx val="1"/>
          <c:order val="3"/>
          <c:tx>
            <c:strRef>
              <c:f>'S. 12'!$F$40</c:f>
              <c:strCache>
                <c:ptCount val="1"/>
                <c:pt idx="0">
                  <c:v>Preise</c:v>
                </c:pt>
              </c:strCache>
            </c:strRef>
          </c:tx>
          <c:spPr>
            <a:ln w="19050">
              <a:solidFill>
                <a:srgbClr val="E6460F"/>
              </a:solidFill>
              <a:prstDash val="solid"/>
            </a:ln>
          </c:spPr>
          <c:marker>
            <c:symbol val="none"/>
          </c:marker>
          <c:cat>
            <c:strRef>
              <c:f>'S. 12'!$G$62:$G$88</c:f>
              <c:strCache>
                <c:ptCount val="27"/>
                <c:pt idx="0">
                  <c:v>H07</c:v>
                </c:pt>
                <c:pt idx="2">
                  <c:v>H08</c:v>
                </c:pt>
                <c:pt idx="4">
                  <c:v>H09</c:v>
                </c:pt>
                <c:pt idx="6">
                  <c:v>H10</c:v>
                </c:pt>
                <c:pt idx="8">
                  <c:v>H11</c:v>
                </c:pt>
                <c:pt idx="10">
                  <c:v>H12</c:v>
                </c:pt>
                <c:pt idx="12">
                  <c:v>H13</c:v>
                </c:pt>
                <c:pt idx="14">
                  <c:v>H14</c:v>
                </c:pt>
                <c:pt idx="16">
                  <c:v>H15</c:v>
                </c:pt>
                <c:pt idx="18">
                  <c:v>H16</c:v>
                </c:pt>
                <c:pt idx="20">
                  <c:v>H17</c:v>
                </c:pt>
                <c:pt idx="22">
                  <c:v>H18</c:v>
                </c:pt>
                <c:pt idx="24">
                  <c:v>H19</c:v>
                </c:pt>
                <c:pt idx="26">
                  <c:v>H20</c:v>
                </c:pt>
              </c:strCache>
            </c:strRef>
          </c:cat>
          <c:val>
            <c:numRef>
              <c:f>'S. 12'!$F$62:$F$88</c:f>
              <c:numCache>
                <c:formatCode>0.0</c:formatCode>
                <c:ptCount val="27"/>
                <c:pt idx="0">
                  <c:v>24.9</c:v>
                </c:pt>
                <c:pt idx="1">
                  <c:v>23.099999999999998</c:v>
                </c:pt>
                <c:pt idx="2">
                  <c:v>23</c:v>
                </c:pt>
                <c:pt idx="3">
                  <c:v>-18.799999999999997</c:v>
                </c:pt>
                <c:pt idx="4">
                  <c:v>-7.7999999999999989</c:v>
                </c:pt>
                <c:pt idx="5">
                  <c:v>2.6000000000000014</c:v>
                </c:pt>
                <c:pt idx="6">
                  <c:v>22.599999999999998</c:v>
                </c:pt>
                <c:pt idx="7">
                  <c:v>34.1</c:v>
                </c:pt>
                <c:pt idx="8">
                  <c:v>20.799999999999997</c:v>
                </c:pt>
                <c:pt idx="9">
                  <c:v>24.2</c:v>
                </c:pt>
                <c:pt idx="10">
                  <c:v>16.5</c:v>
                </c:pt>
                <c:pt idx="11">
                  <c:v>13.500000000000002</c:v>
                </c:pt>
                <c:pt idx="12">
                  <c:v>16.600000000000001</c:v>
                </c:pt>
                <c:pt idx="13">
                  <c:v>10.9</c:v>
                </c:pt>
                <c:pt idx="14">
                  <c:v>10.7</c:v>
                </c:pt>
                <c:pt idx="15">
                  <c:v>11.7</c:v>
                </c:pt>
                <c:pt idx="16">
                  <c:v>11.299999999999999</c:v>
                </c:pt>
                <c:pt idx="17">
                  <c:v>6.7999999999999989</c:v>
                </c:pt>
                <c:pt idx="18">
                  <c:v>18.100000000000001</c:v>
                </c:pt>
                <c:pt idx="19">
                  <c:v>20.3</c:v>
                </c:pt>
                <c:pt idx="20">
                  <c:v>23.9</c:v>
                </c:pt>
                <c:pt idx="21">
                  <c:v>22.200000000000003</c:v>
                </c:pt>
                <c:pt idx="22">
                  <c:v>28.6</c:v>
                </c:pt>
                <c:pt idx="23">
                  <c:v>18</c:v>
                </c:pt>
                <c:pt idx="24">
                  <c:v>14</c:v>
                </c:pt>
                <c:pt idx="25">
                  <c:v>9.4999999999999982</c:v>
                </c:pt>
                <c:pt idx="26">
                  <c:v>9.7999999999999989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B9-41E9-BF2A-7B6695494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3907968"/>
        <c:axId val="923909504"/>
      </c:lineChart>
      <c:catAx>
        <c:axId val="92390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/>
            </a:pPr>
            <a:endParaRPr lang="de-DE"/>
          </a:p>
        </c:txPr>
        <c:crossAx val="92390950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923909504"/>
        <c:scaling>
          <c:orientation val="minMax"/>
          <c:max val="86"/>
          <c:min val="-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/>
            </a:pPr>
            <a:endParaRPr lang="de-DE"/>
          </a:p>
        </c:txPr>
        <c:crossAx val="923907968"/>
        <c:crosses val="autoZero"/>
        <c:crossBetween val="between"/>
        <c:majorUnit val="25"/>
        <c:min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8500231588698472E-2"/>
          <c:y val="2.8387926509186437E-2"/>
          <c:w val="0.8986855025474757"/>
          <c:h val="9.16120734908136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6499644472155E-2"/>
          <c:y val="6.2359580052493438E-2"/>
          <c:w val="0.71229126764559836"/>
          <c:h val="0.639249343832021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'Seite 4 unten'!$B$2</c:f>
              <c:strCache>
                <c:ptCount val="1"/>
                <c:pt idx="0">
                  <c:v> 80,6   </c:v>
                </c:pt>
              </c:strCache>
            </c:strRef>
          </c:tx>
          <c:spPr>
            <a:solidFill>
              <a:srgbClr val="F08200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E3C8A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6BE-4C9A-8037-0806E2E9CC80}"/>
              </c:ext>
            </c:extLst>
          </c:dPt>
          <c:dPt>
            <c:idx val="1"/>
            <c:invertIfNegative val="0"/>
            <c:bubble3D val="0"/>
            <c:spPr>
              <a:solidFill>
                <a:srgbClr val="E6460F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6BE-4C9A-8037-0806E2E9CC80}"/>
              </c:ext>
            </c:extLst>
          </c:dPt>
          <c:dPt>
            <c:idx val="8"/>
            <c:invertIfNegative val="0"/>
            <c:bubble3D val="0"/>
            <c:spPr>
              <a:solidFill>
                <a:srgbClr val="0E3C8A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6BE-4C9A-8037-0806E2E9CC80}"/>
              </c:ext>
            </c:extLst>
          </c:dPt>
          <c:dPt>
            <c:idx val="9"/>
            <c:invertIfNegative val="0"/>
            <c:bubble3D val="0"/>
            <c:spPr>
              <a:solidFill>
                <a:srgbClr val="E6460F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6BE-4C9A-8037-0806E2E9CC80}"/>
              </c:ext>
            </c:extLst>
          </c:dPt>
          <c:dPt>
            <c:idx val="12"/>
            <c:invertIfNegative val="0"/>
            <c:bubble3D val="0"/>
            <c:spPr>
              <a:solidFill>
                <a:srgbClr val="0E3C8A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6BE-4C9A-8037-0806E2E9CC80}"/>
              </c:ext>
            </c:extLst>
          </c:dPt>
          <c:dPt>
            <c:idx val="13"/>
            <c:invertIfNegative val="0"/>
            <c:bubble3D val="0"/>
            <c:spPr>
              <a:solidFill>
                <a:srgbClr val="E6460F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6BE-4C9A-8037-0806E2E9CC80}"/>
              </c:ext>
            </c:extLst>
          </c:dPt>
          <c:dPt>
            <c:idx val="16"/>
            <c:invertIfNegative val="0"/>
            <c:bubble3D val="0"/>
            <c:spPr>
              <a:solidFill>
                <a:srgbClr val="0E3C8A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6BE-4C9A-8037-0806E2E9CC80}"/>
              </c:ext>
            </c:extLst>
          </c:dPt>
          <c:dPt>
            <c:idx val="17"/>
            <c:invertIfNegative val="0"/>
            <c:bubble3D val="0"/>
            <c:spPr>
              <a:solidFill>
                <a:srgbClr val="E6460F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6BE-4C9A-8037-0806E2E9CC80}"/>
              </c:ext>
            </c:extLst>
          </c:dPt>
          <c:dPt>
            <c:idx val="20"/>
            <c:invertIfNegative val="0"/>
            <c:bubble3D val="0"/>
            <c:spPr>
              <a:solidFill>
                <a:srgbClr val="0E3C8A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C6BE-4C9A-8037-0806E2E9CC80}"/>
              </c:ext>
            </c:extLst>
          </c:dPt>
          <c:dPt>
            <c:idx val="21"/>
            <c:invertIfNegative val="0"/>
            <c:bubble3D val="0"/>
            <c:spPr>
              <a:solidFill>
                <a:srgbClr val="E6460F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C6BE-4C9A-8037-0806E2E9CC80}"/>
              </c:ext>
            </c:extLst>
          </c:dPt>
          <c:dPt>
            <c:idx val="28"/>
            <c:invertIfNegative val="0"/>
            <c:bubble3D val="0"/>
            <c:spPr>
              <a:solidFill>
                <a:srgbClr val="0E3C8A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C6BE-4C9A-8037-0806E2E9CC80}"/>
              </c:ext>
            </c:extLst>
          </c:dPt>
          <c:dPt>
            <c:idx val="29"/>
            <c:invertIfNegative val="0"/>
            <c:bubble3D val="0"/>
            <c:spPr>
              <a:solidFill>
                <a:srgbClr val="E6460F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C6BE-4C9A-8037-0806E2E9CC80}"/>
              </c:ext>
            </c:extLst>
          </c:dPt>
          <c:dPt>
            <c:idx val="32"/>
            <c:invertIfNegative val="0"/>
            <c:bubble3D val="0"/>
            <c:spPr>
              <a:solidFill>
                <a:srgbClr val="0E3C8A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C6BE-4C9A-8037-0806E2E9CC80}"/>
              </c:ext>
            </c:extLst>
          </c:dPt>
          <c:dPt>
            <c:idx val="33"/>
            <c:invertIfNegative val="0"/>
            <c:bubble3D val="0"/>
            <c:spPr>
              <a:solidFill>
                <a:srgbClr val="E6460F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C6BE-4C9A-8037-0806E2E9CC80}"/>
              </c:ext>
            </c:extLst>
          </c:dPt>
          <c:dPt>
            <c:idx val="36"/>
            <c:invertIfNegative val="0"/>
            <c:bubble3D val="0"/>
            <c:spPr>
              <a:solidFill>
                <a:srgbClr val="0E3C8A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C6BE-4C9A-8037-0806E2E9CC80}"/>
              </c:ext>
            </c:extLst>
          </c:dPt>
          <c:dPt>
            <c:idx val="37"/>
            <c:invertIfNegative val="0"/>
            <c:bubble3D val="0"/>
            <c:spPr>
              <a:solidFill>
                <a:srgbClr val="E6460F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C6BE-4C9A-8037-0806E2E9CC80}"/>
              </c:ext>
            </c:extLst>
          </c:dPt>
          <c:dPt>
            <c:idx val="40"/>
            <c:invertIfNegative val="0"/>
            <c:bubble3D val="0"/>
            <c:spPr>
              <a:solidFill>
                <a:srgbClr val="0E3C8A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C6BE-4C9A-8037-0806E2E9CC80}"/>
              </c:ext>
            </c:extLst>
          </c:dPt>
          <c:dPt>
            <c:idx val="41"/>
            <c:invertIfNegative val="0"/>
            <c:bubble3D val="0"/>
            <c:spPr>
              <a:solidFill>
                <a:srgbClr val="E6460F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C6BE-4C9A-8037-0806E2E9CC80}"/>
              </c:ext>
            </c:extLst>
          </c:dPt>
          <c:dPt>
            <c:idx val="44"/>
            <c:invertIfNegative val="0"/>
            <c:bubble3D val="0"/>
            <c:spPr>
              <a:solidFill>
                <a:srgbClr val="0E3C8A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C6BE-4C9A-8037-0806E2E9CC80}"/>
              </c:ext>
            </c:extLst>
          </c:dPt>
          <c:dPt>
            <c:idx val="45"/>
            <c:invertIfNegative val="0"/>
            <c:bubble3D val="0"/>
            <c:spPr>
              <a:solidFill>
                <a:srgbClr val="E6460F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C6BE-4C9A-8037-0806E2E9CC80}"/>
              </c:ext>
            </c:extLst>
          </c:dPt>
          <c:dPt>
            <c:idx val="48"/>
            <c:invertIfNegative val="0"/>
            <c:bubble3D val="0"/>
            <c:spPr>
              <a:solidFill>
                <a:srgbClr val="0E3C8A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C6BE-4C9A-8037-0806E2E9CC80}"/>
              </c:ext>
            </c:extLst>
          </c:dPt>
          <c:dPt>
            <c:idx val="49"/>
            <c:invertIfNegative val="0"/>
            <c:bubble3D val="0"/>
            <c:spPr>
              <a:solidFill>
                <a:srgbClr val="E6460F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B-C6BE-4C9A-8037-0806E2E9CC80}"/>
              </c:ext>
            </c:extLst>
          </c:dPt>
          <c:dPt>
            <c:idx val="52"/>
            <c:invertIfNegative val="0"/>
            <c:bubble3D val="0"/>
            <c:spPr>
              <a:solidFill>
                <a:srgbClr val="0E3C8A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D-C6BE-4C9A-8037-0806E2E9CC80}"/>
              </c:ext>
            </c:extLst>
          </c:dPt>
          <c:dPt>
            <c:idx val="53"/>
            <c:invertIfNegative val="0"/>
            <c:bubble3D val="0"/>
            <c:spPr>
              <a:solidFill>
                <a:srgbClr val="E6460F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F-C6BE-4C9A-8037-0806E2E9CC80}"/>
              </c:ext>
            </c:extLst>
          </c:dPt>
          <c:dPt>
            <c:idx val="56"/>
            <c:invertIfNegative val="0"/>
            <c:bubble3D val="0"/>
            <c:spPr>
              <a:solidFill>
                <a:srgbClr val="0E3C8A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1-C6BE-4C9A-8037-0806E2E9CC80}"/>
              </c:ext>
            </c:extLst>
          </c:dPt>
          <c:dPt>
            <c:idx val="57"/>
            <c:invertIfNegative val="0"/>
            <c:bubble3D val="0"/>
            <c:spPr>
              <a:solidFill>
                <a:srgbClr val="E6460F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3-C6BE-4C9A-8037-0806E2E9CC80}"/>
              </c:ext>
            </c:extLst>
          </c:dPt>
          <c:cat>
            <c:strRef>
              <c:f>'Seite 4 unten'!$A$2:$A$60</c:f>
              <c:strCache>
                <c:ptCount val="58"/>
                <c:pt idx="1">
                  <c:v>Insgesamt</c:v>
                </c:pt>
                <c:pt idx="9">
                  <c:v>bis 20 Besch.</c:v>
                </c:pt>
                <c:pt idx="13">
                  <c:v>bis 100 B.</c:v>
                </c:pt>
                <c:pt idx="17">
                  <c:v>bis 200 B.</c:v>
                </c:pt>
                <c:pt idx="21">
                  <c:v>über 200 B.</c:v>
                </c:pt>
                <c:pt idx="29">
                  <c:v>Baugewerbe</c:v>
                </c:pt>
                <c:pt idx="33">
                  <c:v>Elektro</c:v>
                </c:pt>
                <c:pt idx="37">
                  <c:v>Handel</c:v>
                </c:pt>
                <c:pt idx="41">
                  <c:v>Dienst-
leistungen</c:v>
                </c:pt>
                <c:pt idx="45">
                  <c:v>Ernährung/
Tabak</c:v>
                </c:pt>
                <c:pt idx="49">
                  <c:v>Agrar-
wirtschaft</c:v>
                </c:pt>
                <c:pt idx="53">
                  <c:v>Chemie/
Kunststoff</c:v>
                </c:pt>
                <c:pt idx="57">
                  <c:v>Metall/Stahl/
Kfz/MBau</c:v>
                </c:pt>
              </c:strCache>
            </c:strRef>
          </c:cat>
          <c:val>
            <c:numRef>
              <c:f>'Seite 4 unten'!$B$2:$B$60</c:f>
              <c:numCache>
                <c:formatCode>_-* #,##0.0\ _€_-;\-* #,##0.0\ _€_-;_-* "-"??\ _€_-;_-@_-</c:formatCode>
                <c:ptCount val="59"/>
                <c:pt idx="0">
                  <c:v>80.600000000000009</c:v>
                </c:pt>
                <c:pt idx="1">
                  <c:v>51.4</c:v>
                </c:pt>
                <c:pt idx="2">
                  <c:v>65.5</c:v>
                </c:pt>
                <c:pt idx="8" formatCode="0.0">
                  <c:v>45.5</c:v>
                </c:pt>
                <c:pt idx="9" formatCode="0.0">
                  <c:v>52</c:v>
                </c:pt>
                <c:pt idx="10" formatCode="0.0">
                  <c:v>59.300000000000004</c:v>
                </c:pt>
                <c:pt idx="12" formatCode="0.0">
                  <c:v>80.691964285714292</c:v>
                </c:pt>
                <c:pt idx="13" formatCode="0.0">
                  <c:v>53.930817610062896</c:v>
                </c:pt>
                <c:pt idx="14" formatCode="0.0">
                  <c:v>66.551724137931032</c:v>
                </c:pt>
                <c:pt idx="16" formatCode="0.0">
                  <c:v>83.199999999999989</c:v>
                </c:pt>
                <c:pt idx="17" formatCode="0.0">
                  <c:v>48.400000000000006</c:v>
                </c:pt>
                <c:pt idx="18" formatCode="0.0">
                  <c:v>66.5</c:v>
                </c:pt>
                <c:pt idx="20" formatCode="0.0">
                  <c:v>79.7</c:v>
                </c:pt>
                <c:pt idx="21" formatCode="0.0">
                  <c:v>44.800000000000004</c:v>
                </c:pt>
                <c:pt idx="22" formatCode="0.0">
                  <c:v>61.400000000000006</c:v>
                </c:pt>
                <c:pt idx="28" formatCode="_-* #,##0.00\ _€_-;\-* #,##0.00\ _€_-;_-* &quot;-&quot;??\ _€_-;_-@_-">
                  <c:v>95.5</c:v>
                </c:pt>
                <c:pt idx="29" formatCode="_-* #,##0.00\ _€_-;\-* #,##0.00\ _€_-;_-* &quot;-&quot;??\ _€_-;_-@_-">
                  <c:v>85</c:v>
                </c:pt>
                <c:pt idx="30" formatCode="_-* #,##0.00\ _€_-;\-* #,##0.00\ _€_-;_-* &quot;-&quot;??\ _€_-;_-@_-">
                  <c:v>90.7</c:v>
                </c:pt>
                <c:pt idx="32" formatCode="_-* #,##0.00\ _€_-;\-* #,##0.00\ _€_-;_-* &quot;-&quot;??\ _€_-;_-@_-">
                  <c:v>81.599999999999994</c:v>
                </c:pt>
                <c:pt idx="33" formatCode="_-* #,##0.00\ _€_-;\-* #,##0.00\ _€_-;_-* &quot;-&quot;??\ _€_-;_-@_-">
                  <c:v>49.4</c:v>
                </c:pt>
                <c:pt idx="34" formatCode="_-* #,##0.00\ _€_-;\-* #,##0.00\ _€_-;_-* &quot;-&quot;??\ _€_-;_-@_-">
                  <c:v>70.900000000000006</c:v>
                </c:pt>
                <c:pt idx="36" formatCode="_-* #,##0.00\ _€_-;\-* #,##0.00\ _€_-;_-* &quot;-&quot;??\ _€_-;_-@_-">
                  <c:v>82.4</c:v>
                </c:pt>
                <c:pt idx="37" formatCode="_-* #,##0.00\ _€_-;\-* #,##0.00\ _€_-;_-* &quot;-&quot;??\ _€_-;_-@_-">
                  <c:v>49.1</c:v>
                </c:pt>
                <c:pt idx="38" formatCode="_-* #,##0.00\ _€_-;\-* #,##0.00\ _€_-;_-* &quot;-&quot;??\ _€_-;_-@_-">
                  <c:v>68.5</c:v>
                </c:pt>
                <c:pt idx="40" formatCode="_-* #,##0.00\ _€_-;\-* #,##0.00\ _€_-;_-* &quot;-&quot;??\ _€_-;_-@_-">
                  <c:v>87.2</c:v>
                </c:pt>
                <c:pt idx="41" formatCode="_-* #,##0.00\ _€_-;\-* #,##0.00\ _€_-;_-* &quot;-&quot;??\ _€_-;_-@_-">
                  <c:v>44.5</c:v>
                </c:pt>
                <c:pt idx="42" formatCode="_-* #,##0.00\ _€_-;\-* #,##0.00\ _€_-;_-* &quot;-&quot;??\ _€_-;_-@_-">
                  <c:v>68.5</c:v>
                </c:pt>
                <c:pt idx="44" formatCode="_-* #,##0.00\ _€_-;\-* #,##0.00\ _€_-;_-* &quot;-&quot;??\ _€_-;_-@_-">
                  <c:v>85.2</c:v>
                </c:pt>
                <c:pt idx="45" formatCode="_-* #,##0.00\ _€_-;\-* #,##0.00\ _€_-;_-* &quot;-&quot;??\ _€_-;_-@_-">
                  <c:v>47.3</c:v>
                </c:pt>
                <c:pt idx="46" formatCode="_-* #,##0.00\ _€_-;\-* #,##0.00\ _€_-;_-* &quot;-&quot;??\ _€_-;_-@_-">
                  <c:v>67.599999999999994</c:v>
                </c:pt>
                <c:pt idx="48" formatCode="_-* #,##0.00\ _€_-;\-* #,##0.00\ _€_-;_-* &quot;-&quot;??\ _€_-;_-@_-">
                  <c:v>56.2</c:v>
                </c:pt>
                <c:pt idx="49" formatCode="_-* #,##0.00\ _€_-;\-* #,##0.00\ _€_-;_-* &quot;-&quot;??\ _€_-;_-@_-">
                  <c:v>54.6</c:v>
                </c:pt>
                <c:pt idx="50" formatCode="_-* #,##0.00\ _€_-;\-* #,##0.00\ _€_-;_-* &quot;-&quot;??\ _€_-;_-@_-">
                  <c:v>64.8</c:v>
                </c:pt>
                <c:pt idx="52" formatCode="_-* #,##0.00\ _€_-;\-* #,##0.00\ _€_-;_-* &quot;-&quot;??\ _€_-;_-@_-">
                  <c:v>74.2</c:v>
                </c:pt>
                <c:pt idx="53" formatCode="_-* #,##0.00\ _€_-;\-* #,##0.00\ _€_-;_-* &quot;-&quot;??\ _€_-;_-@_-">
                  <c:v>61.5</c:v>
                </c:pt>
                <c:pt idx="54" formatCode="_-* #,##0.00\ _€_-;\-* #,##0.00\ _€_-;_-* &quot;-&quot;??\ _€_-;_-@_-">
                  <c:v>53</c:v>
                </c:pt>
                <c:pt idx="56" formatCode="_-* #,##0.00\ _€_-;\-* #,##0.00\ _€_-;_-* &quot;-&quot;??\ _€_-;_-@_-">
                  <c:v>72.599999999999994</c:v>
                </c:pt>
                <c:pt idx="57" formatCode="_-* #,##0.00\ _€_-;\-* #,##0.00\ _€_-;_-* &quot;-&quot;??\ _€_-;_-@_-">
                  <c:v>40.799999999999997</c:v>
                </c:pt>
                <c:pt idx="58" formatCode="_-* #,##0.00\ _€_-;\-* #,##0.00\ _€_-;_-* &quot;-&quot;??\ _€_-;_-@_-">
                  <c:v>51.3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C6BE-4C9A-8037-0806E2E9CC80}"/>
            </c:ext>
          </c:extLst>
        </c:ser>
        <c:ser>
          <c:idx val="1"/>
          <c:order val="1"/>
          <c:tx>
            <c:strRef>
              <c:f>'Seite 4 unten'!$C$2</c:f>
              <c:strCache>
                <c:ptCount val="1"/>
                <c:pt idx="0">
                  <c:v>-18,8   </c:v>
                </c:pt>
              </c:strCache>
            </c:strRef>
          </c:tx>
          <c:spPr>
            <a:solidFill>
              <a:srgbClr val="707172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'Seite 4 unten'!$A$2:$A$60</c:f>
              <c:strCache>
                <c:ptCount val="58"/>
                <c:pt idx="1">
                  <c:v>Insgesamt</c:v>
                </c:pt>
                <c:pt idx="9">
                  <c:v>bis 20 Besch.</c:v>
                </c:pt>
                <c:pt idx="13">
                  <c:v>bis 100 B.</c:v>
                </c:pt>
                <c:pt idx="17">
                  <c:v>bis 200 B.</c:v>
                </c:pt>
                <c:pt idx="21">
                  <c:v>über 200 B.</c:v>
                </c:pt>
                <c:pt idx="29">
                  <c:v>Baugewerbe</c:v>
                </c:pt>
                <c:pt idx="33">
                  <c:v>Elektro</c:v>
                </c:pt>
                <c:pt idx="37">
                  <c:v>Handel</c:v>
                </c:pt>
                <c:pt idx="41">
                  <c:v>Dienst-
leistungen</c:v>
                </c:pt>
                <c:pt idx="45">
                  <c:v>Ernährung/
Tabak</c:v>
                </c:pt>
                <c:pt idx="49">
                  <c:v>Agrar-
wirtschaft</c:v>
                </c:pt>
                <c:pt idx="53">
                  <c:v>Chemie/
Kunststoff</c:v>
                </c:pt>
                <c:pt idx="57">
                  <c:v>Metall/Stahl/
Kfz/MBau</c:v>
                </c:pt>
              </c:strCache>
            </c:strRef>
          </c:cat>
          <c:val>
            <c:numRef>
              <c:f>'Seite 4 unten'!$C$2:$C$60</c:f>
              <c:numCache>
                <c:formatCode>_-* #,##0.0\ _€_-;\-* #,##0.0\ _€_-;_-* "-"??\ _€_-;_-@_-</c:formatCode>
                <c:ptCount val="59"/>
                <c:pt idx="0">
                  <c:v>-18.8</c:v>
                </c:pt>
                <c:pt idx="1">
                  <c:v>-47.8</c:v>
                </c:pt>
                <c:pt idx="2">
                  <c:v>-33.6</c:v>
                </c:pt>
                <c:pt idx="8" formatCode="0.0">
                  <c:v>-54.5</c:v>
                </c:pt>
                <c:pt idx="9" formatCode="0.0">
                  <c:v>-48</c:v>
                </c:pt>
                <c:pt idx="10" formatCode="0.0">
                  <c:v>-40.700000000000003</c:v>
                </c:pt>
                <c:pt idx="12" formatCode="0.0">
                  <c:v>-18.861607142857146</c:v>
                </c:pt>
                <c:pt idx="13" formatCode="0.0">
                  <c:v>-45.283018867924525</c:v>
                </c:pt>
                <c:pt idx="14" formatCode="0.0">
                  <c:v>-32.52873563218391</c:v>
                </c:pt>
                <c:pt idx="16" formatCode="0.0">
                  <c:v>-16</c:v>
                </c:pt>
                <c:pt idx="17" formatCode="0.0">
                  <c:v>-50.400000000000006</c:v>
                </c:pt>
                <c:pt idx="18" formatCode="0.0">
                  <c:v>-32.900000000000006</c:v>
                </c:pt>
                <c:pt idx="20" formatCode="0.0">
                  <c:v>-19.799999999999997</c:v>
                </c:pt>
                <c:pt idx="21" formatCode="0.0">
                  <c:v>-54.4</c:v>
                </c:pt>
                <c:pt idx="22" formatCode="0.0">
                  <c:v>-37.1</c:v>
                </c:pt>
                <c:pt idx="28" formatCode="_-* #,##0.00\ _€_-;\-* #,##0.00\ _€_-;_-* &quot;-&quot;??\ _€_-;_-@_-">
                  <c:v>-3.8</c:v>
                </c:pt>
                <c:pt idx="29" formatCode="_-* #,##0.00\ _€_-;\-* #,##0.00\ _€_-;_-* &quot;-&quot;??\ _€_-;_-@_-">
                  <c:v>-15</c:v>
                </c:pt>
                <c:pt idx="30" formatCode="_-* #,##0.00\ _€_-;\-* #,##0.00\ _€_-;_-* &quot;-&quot;??\ _€_-;_-@_-">
                  <c:v>-9.1999999999999993</c:v>
                </c:pt>
                <c:pt idx="32" formatCode="_-* #,##0.00\ _€_-;\-* #,##0.00\ _€_-;_-* &quot;-&quot;??\ _€_-;_-@_-">
                  <c:v>-16.7</c:v>
                </c:pt>
                <c:pt idx="33" formatCode="_-* #,##0.00\ _€_-;\-* #,##0.00\ _€_-;_-* &quot;-&quot;??\ _€_-;_-@_-">
                  <c:v>-48.1</c:v>
                </c:pt>
                <c:pt idx="34" formatCode="_-* #,##0.00\ _€_-;\-* #,##0.00\ _€_-;_-* &quot;-&quot;??\ _€_-;_-@_-">
                  <c:v>-27.2</c:v>
                </c:pt>
                <c:pt idx="36" formatCode="_-* #,##0.00\ _€_-;\-* #,##0.00\ _€_-;_-* &quot;-&quot;??\ _€_-;_-@_-">
                  <c:v>-17.3</c:v>
                </c:pt>
                <c:pt idx="37" formatCode="_-* #,##0.00\ _€_-;\-* #,##0.00\ _€_-;_-* &quot;-&quot;??\ _€_-;_-@_-">
                  <c:v>-51</c:v>
                </c:pt>
                <c:pt idx="38" formatCode="_-* #,##0.00\ _€_-;\-* #,##0.00\ _€_-;_-* &quot;-&quot;??\ _€_-;_-@_-">
                  <c:v>-29.2</c:v>
                </c:pt>
                <c:pt idx="40" formatCode="_-* #,##0.00\ _€_-;\-* #,##0.00\ _€_-;_-* &quot;-&quot;??\ _€_-;_-@_-">
                  <c:v>-12.7</c:v>
                </c:pt>
                <c:pt idx="41" formatCode="_-* #,##0.00\ _€_-;\-* #,##0.00\ _€_-;_-* &quot;-&quot;??\ _€_-;_-@_-">
                  <c:v>-55.1</c:v>
                </c:pt>
                <c:pt idx="42" formatCode="_-* #,##0.00\ _€_-;\-* #,##0.00\ _€_-;_-* &quot;-&quot;??\ _€_-;_-@_-">
                  <c:v>-30.1</c:v>
                </c:pt>
                <c:pt idx="44" formatCode="_-* #,##0.00\ _€_-;\-* #,##0.00\ _€_-;_-* &quot;-&quot;??\ _€_-;_-@_-">
                  <c:v>-13.9</c:v>
                </c:pt>
                <c:pt idx="45" formatCode="_-* #,##0.00\ _€_-;\-* #,##0.00\ _€_-;_-* &quot;-&quot;??\ _€_-;_-@_-">
                  <c:v>-51.3</c:v>
                </c:pt>
                <c:pt idx="46" formatCode="_-* #,##0.00\ _€_-;\-* #,##0.00\ _€_-;_-* &quot;-&quot;??\ _€_-;_-@_-">
                  <c:v>-31.5</c:v>
                </c:pt>
                <c:pt idx="48" formatCode="_-* #,##0.00\ _€_-;\-* #,##0.00\ _€_-;_-* &quot;-&quot;??\ _€_-;_-@_-">
                  <c:v>-43.9</c:v>
                </c:pt>
                <c:pt idx="49" formatCode="_-* #,##0.00\ _€_-;\-* #,##0.00\ _€_-;_-* &quot;-&quot;??\ _€_-;_-@_-">
                  <c:v>-45.3</c:v>
                </c:pt>
                <c:pt idx="50" formatCode="_-* #,##0.00\ _€_-;\-* #,##0.00\ _€_-;_-* &quot;-&quot;??\ _€_-;_-@_-">
                  <c:v>-35.200000000000003</c:v>
                </c:pt>
                <c:pt idx="52" formatCode="_-* #,##0.00\ _€_-;\-* #,##0.00\ _€_-;_-* &quot;-&quot;??\ _€_-;_-@_-">
                  <c:v>-24.2</c:v>
                </c:pt>
                <c:pt idx="53" formatCode="_-* #,##0.00\ _€_-;\-* #,##0.00\ _€_-;_-* &quot;-&quot;??\ _€_-;_-@_-">
                  <c:v>-36.6</c:v>
                </c:pt>
                <c:pt idx="54" formatCode="_-* #,##0.00\ _€_-;\-* #,##0.00\ _€_-;_-* &quot;-&quot;??\ _€_-;_-@_-">
                  <c:v>-47</c:v>
                </c:pt>
                <c:pt idx="56" formatCode="_-* #,##0.00\ _€_-;\-* #,##0.00\ _€_-;_-* &quot;-&quot;??\ _€_-;_-@_-">
                  <c:v>-27.1</c:v>
                </c:pt>
                <c:pt idx="57" formatCode="_-* #,##0.00\ _€_-;\-* #,##0.00\ _€_-;_-* &quot;-&quot;??\ _€_-;_-@_-">
                  <c:v>-57.8</c:v>
                </c:pt>
                <c:pt idx="58" formatCode="_-* #,##0.00\ _€_-;\-* #,##0.00\ _€_-;_-* &quot;-&quot;??\ _€_-;_-@_-">
                  <c:v>-48.4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C6BE-4C9A-8037-0806E2E9C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50004992"/>
        <c:axId val="250006528"/>
      </c:barChart>
      <c:catAx>
        <c:axId val="25000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50006528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250006528"/>
        <c:scaling>
          <c:orientation val="minMax"/>
          <c:max val="100"/>
          <c:min val="-60"/>
        </c:scaling>
        <c:delete val="0"/>
        <c:axPos val="l"/>
        <c:numFmt formatCode="#,##0_ ;[Red]\-#,##0\ 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5000499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utiger 45 Light"/>
          <a:ea typeface="Frutiger 45 Light"/>
          <a:cs typeface="Frutiger 45 Light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819134094724647E-2"/>
          <c:y val="3.3500262467191601E-2"/>
          <c:w val="0.91382090752169487"/>
          <c:h val="0.8762104986876641"/>
        </c:manualLayout>
      </c:layout>
      <c:barChart>
        <c:barDir val="col"/>
        <c:grouping val="clustered"/>
        <c:varyColors val="0"/>
        <c:ser>
          <c:idx val="2"/>
          <c:order val="1"/>
          <c:tx>
            <c:v>VR Mittelstandsindikator</c:v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</c:spPr>
          <c:invertIfNegative val="0"/>
          <c:cat>
            <c:strRef>
              <c:f>'S. 12'!$AC$40:$AC$231</c:f>
              <c:strCache>
                <c:ptCount val="192"/>
                <c:pt idx="0">
                  <c:v>05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06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07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08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09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  <c:pt idx="168">
                  <c:v>19</c:v>
                </c:pt>
                <c:pt idx="169">
                  <c:v>2</c:v>
                </c:pt>
                <c:pt idx="170">
                  <c:v>3</c:v>
                </c:pt>
                <c:pt idx="171">
                  <c:v>4</c:v>
                </c:pt>
                <c:pt idx="172">
                  <c:v>5</c:v>
                </c:pt>
                <c:pt idx="173">
                  <c:v>6</c:v>
                </c:pt>
                <c:pt idx="174">
                  <c:v>7</c:v>
                </c:pt>
                <c:pt idx="175">
                  <c:v>8</c:v>
                </c:pt>
                <c:pt idx="176">
                  <c:v>9</c:v>
                </c:pt>
                <c:pt idx="177">
                  <c:v>10</c:v>
                </c:pt>
                <c:pt idx="178">
                  <c:v>11</c:v>
                </c:pt>
                <c:pt idx="179">
                  <c:v>12</c:v>
                </c:pt>
                <c:pt idx="180">
                  <c:v>20</c:v>
                </c:pt>
                <c:pt idx="181">
                  <c:v>2</c:v>
                </c:pt>
                <c:pt idx="182">
                  <c:v>3</c:v>
                </c:pt>
                <c:pt idx="183">
                  <c:v>4</c:v>
                </c:pt>
                <c:pt idx="184">
                  <c:v>5</c:v>
                </c:pt>
                <c:pt idx="185">
                  <c:v>6</c:v>
                </c:pt>
                <c:pt idx="186">
                  <c:v>7</c:v>
                </c:pt>
                <c:pt idx="187">
                  <c:v>8</c:v>
                </c:pt>
                <c:pt idx="188">
                  <c:v>9</c:v>
                </c:pt>
                <c:pt idx="189">
                  <c:v>10</c:v>
                </c:pt>
                <c:pt idx="190">
                  <c:v>11</c:v>
                </c:pt>
                <c:pt idx="191">
                  <c:v>12</c:v>
                </c:pt>
              </c:strCache>
            </c:strRef>
          </c:cat>
          <c:val>
            <c:numRef>
              <c:f>'S. 12'!$AF$40:$AF$231</c:f>
              <c:numCache>
                <c:formatCode>0.0</c:formatCode>
                <c:ptCount val="192"/>
                <c:pt idx="1">
                  <c:v>13.2</c:v>
                </c:pt>
                <c:pt idx="2">
                  <c:v>13.2</c:v>
                </c:pt>
                <c:pt idx="3">
                  <c:v>13.2</c:v>
                </c:pt>
                <c:pt idx="7">
                  <c:v>13.350000000000001</c:v>
                </c:pt>
                <c:pt idx="8">
                  <c:v>13.350000000000001</c:v>
                </c:pt>
                <c:pt idx="9">
                  <c:v>13.350000000000001</c:v>
                </c:pt>
                <c:pt idx="13">
                  <c:v>12.125</c:v>
                </c:pt>
                <c:pt idx="14">
                  <c:v>12.125</c:v>
                </c:pt>
                <c:pt idx="15">
                  <c:v>12.125</c:v>
                </c:pt>
                <c:pt idx="19">
                  <c:v>24.225000000000005</c:v>
                </c:pt>
                <c:pt idx="20">
                  <c:v>24.225000000000005</c:v>
                </c:pt>
                <c:pt idx="21">
                  <c:v>24.225000000000005</c:v>
                </c:pt>
                <c:pt idx="25">
                  <c:v>29.875</c:v>
                </c:pt>
                <c:pt idx="26">
                  <c:v>29.875</c:v>
                </c:pt>
                <c:pt idx="27">
                  <c:v>29.875</c:v>
                </c:pt>
                <c:pt idx="31">
                  <c:v>37.950000000000003</c:v>
                </c:pt>
                <c:pt idx="32">
                  <c:v>37.950000000000003</c:v>
                </c:pt>
                <c:pt idx="33">
                  <c:v>37.950000000000003</c:v>
                </c:pt>
                <c:pt idx="37">
                  <c:v>36.15</c:v>
                </c:pt>
                <c:pt idx="38">
                  <c:v>36.15</c:v>
                </c:pt>
                <c:pt idx="39">
                  <c:v>36.15</c:v>
                </c:pt>
                <c:pt idx="43">
                  <c:v>35.875</c:v>
                </c:pt>
                <c:pt idx="44">
                  <c:v>35.875</c:v>
                </c:pt>
                <c:pt idx="45">
                  <c:v>35.875</c:v>
                </c:pt>
                <c:pt idx="49">
                  <c:v>20.75</c:v>
                </c:pt>
                <c:pt idx="50">
                  <c:v>20.75</c:v>
                </c:pt>
                <c:pt idx="51">
                  <c:v>20.75</c:v>
                </c:pt>
                <c:pt idx="55">
                  <c:v>-11.274999999999999</c:v>
                </c:pt>
                <c:pt idx="56">
                  <c:v>-11.274999999999999</c:v>
                </c:pt>
                <c:pt idx="57">
                  <c:v>-11.274999999999999</c:v>
                </c:pt>
                <c:pt idx="61">
                  <c:v>6.2250000000000014</c:v>
                </c:pt>
                <c:pt idx="62">
                  <c:v>6.2250000000000014</c:v>
                </c:pt>
                <c:pt idx="63">
                  <c:v>6.2250000000000014</c:v>
                </c:pt>
                <c:pt idx="67">
                  <c:v>20.825000000000003</c:v>
                </c:pt>
                <c:pt idx="68">
                  <c:v>20.825000000000003</c:v>
                </c:pt>
                <c:pt idx="69">
                  <c:v>20.825000000000003</c:v>
                </c:pt>
                <c:pt idx="73">
                  <c:v>33.325000000000003</c:v>
                </c:pt>
                <c:pt idx="74">
                  <c:v>33.325000000000003</c:v>
                </c:pt>
                <c:pt idx="75">
                  <c:v>33.325000000000003</c:v>
                </c:pt>
                <c:pt idx="79">
                  <c:v>43.424999999999997</c:v>
                </c:pt>
                <c:pt idx="80">
                  <c:v>43.424999999999997</c:v>
                </c:pt>
                <c:pt idx="81">
                  <c:v>43.424999999999997</c:v>
                </c:pt>
                <c:pt idx="85">
                  <c:v>31.024999999999999</c:v>
                </c:pt>
                <c:pt idx="86">
                  <c:v>31.024999999999999</c:v>
                </c:pt>
                <c:pt idx="87">
                  <c:v>31.024999999999999</c:v>
                </c:pt>
                <c:pt idx="91">
                  <c:v>35.824999999999996</c:v>
                </c:pt>
                <c:pt idx="92">
                  <c:v>35.824999999999996</c:v>
                </c:pt>
                <c:pt idx="93">
                  <c:v>35.824999999999996</c:v>
                </c:pt>
                <c:pt idx="97">
                  <c:v>21.324999999999999</c:v>
                </c:pt>
                <c:pt idx="98">
                  <c:v>21.324999999999999</c:v>
                </c:pt>
                <c:pt idx="99">
                  <c:v>21.324999999999999</c:v>
                </c:pt>
                <c:pt idx="103">
                  <c:v>30.15</c:v>
                </c:pt>
                <c:pt idx="104">
                  <c:v>30.15</c:v>
                </c:pt>
                <c:pt idx="105">
                  <c:v>30.15</c:v>
                </c:pt>
                <c:pt idx="109">
                  <c:v>32.174999999999997</c:v>
                </c:pt>
                <c:pt idx="110">
                  <c:v>32.174999999999997</c:v>
                </c:pt>
                <c:pt idx="111">
                  <c:v>32.174999999999997</c:v>
                </c:pt>
                <c:pt idx="115">
                  <c:v>37.675000000000004</c:v>
                </c:pt>
                <c:pt idx="116">
                  <c:v>37.675000000000004</c:v>
                </c:pt>
                <c:pt idx="117">
                  <c:v>37.675000000000004</c:v>
                </c:pt>
                <c:pt idx="121">
                  <c:v>28.575000000000003</c:v>
                </c:pt>
                <c:pt idx="122">
                  <c:v>28.575000000000003</c:v>
                </c:pt>
                <c:pt idx="123">
                  <c:v>28.575000000000003</c:v>
                </c:pt>
                <c:pt idx="127">
                  <c:v>33.699999999999996</c:v>
                </c:pt>
                <c:pt idx="128">
                  <c:v>33.699999999999996</c:v>
                </c:pt>
                <c:pt idx="129">
                  <c:v>33.699999999999996</c:v>
                </c:pt>
                <c:pt idx="133">
                  <c:v>26.7</c:v>
                </c:pt>
                <c:pt idx="134">
                  <c:v>26.7</c:v>
                </c:pt>
                <c:pt idx="135">
                  <c:v>26.7</c:v>
                </c:pt>
                <c:pt idx="139">
                  <c:v>29.9</c:v>
                </c:pt>
                <c:pt idx="140">
                  <c:v>29.9</c:v>
                </c:pt>
                <c:pt idx="141">
                  <c:v>29.9</c:v>
                </c:pt>
                <c:pt idx="145">
                  <c:v>38</c:v>
                </c:pt>
                <c:pt idx="146">
                  <c:v>38</c:v>
                </c:pt>
                <c:pt idx="147">
                  <c:v>38</c:v>
                </c:pt>
                <c:pt idx="151">
                  <c:v>38.25</c:v>
                </c:pt>
                <c:pt idx="152">
                  <c:v>38.25</c:v>
                </c:pt>
                <c:pt idx="153">
                  <c:v>38.25</c:v>
                </c:pt>
                <c:pt idx="157">
                  <c:v>41.375</c:v>
                </c:pt>
                <c:pt idx="158">
                  <c:v>41.375</c:v>
                </c:pt>
                <c:pt idx="159">
                  <c:v>41.375</c:v>
                </c:pt>
                <c:pt idx="163">
                  <c:v>36.675000000000004</c:v>
                </c:pt>
                <c:pt idx="164">
                  <c:v>36.675000000000004</c:v>
                </c:pt>
                <c:pt idx="165">
                  <c:v>36.675000000000004</c:v>
                </c:pt>
                <c:pt idx="169">
                  <c:v>33.5</c:v>
                </c:pt>
                <c:pt idx="170">
                  <c:v>33.5</c:v>
                </c:pt>
                <c:pt idx="171">
                  <c:v>33.5</c:v>
                </c:pt>
                <c:pt idx="175">
                  <c:v>20.875000000000004</c:v>
                </c:pt>
                <c:pt idx="176">
                  <c:v>20.875000000000004</c:v>
                </c:pt>
                <c:pt idx="177">
                  <c:v>20.875000000000004</c:v>
                </c:pt>
                <c:pt idx="181">
                  <c:v>5.625</c:v>
                </c:pt>
                <c:pt idx="182">
                  <c:v>5.625</c:v>
                </c:pt>
                <c:pt idx="183">
                  <c:v>5.625</c:v>
                </c:pt>
                <c:pt idx="187">
                  <c:v>13.824999999999999</c:v>
                </c:pt>
                <c:pt idx="188">
                  <c:v>13.824999999999999</c:v>
                </c:pt>
                <c:pt idx="189">
                  <c:v>13.824999999999999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CC-4B98-9C0D-5863997F1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20184320"/>
        <c:axId val="920185856"/>
      </c:barChart>
      <c:lineChart>
        <c:grouping val="standard"/>
        <c:varyColors val="0"/>
        <c:ser>
          <c:idx val="0"/>
          <c:order val="0"/>
          <c:tx>
            <c:v>ifo Geschäftsklima Deutschland</c:v>
          </c:tx>
          <c:spPr>
            <a:ln w="22225">
              <a:solidFill>
                <a:srgbClr val="0E3C8A"/>
              </a:solidFill>
              <a:prstDash val="solid"/>
            </a:ln>
          </c:spPr>
          <c:marker>
            <c:symbol val="none"/>
          </c:marker>
          <c:cat>
            <c:strRef>
              <c:f>'S. 12'!$AC$40:$AC$231</c:f>
              <c:strCache>
                <c:ptCount val="192"/>
                <c:pt idx="0">
                  <c:v>05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06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07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08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09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  <c:pt idx="168">
                  <c:v>19</c:v>
                </c:pt>
                <c:pt idx="169">
                  <c:v>2</c:v>
                </c:pt>
                <c:pt idx="170">
                  <c:v>3</c:v>
                </c:pt>
                <c:pt idx="171">
                  <c:v>4</c:v>
                </c:pt>
                <c:pt idx="172">
                  <c:v>5</c:v>
                </c:pt>
                <c:pt idx="173">
                  <c:v>6</c:v>
                </c:pt>
                <c:pt idx="174">
                  <c:v>7</c:v>
                </c:pt>
                <c:pt idx="175">
                  <c:v>8</c:v>
                </c:pt>
                <c:pt idx="176">
                  <c:v>9</c:v>
                </c:pt>
                <c:pt idx="177">
                  <c:v>10</c:v>
                </c:pt>
                <c:pt idx="178">
                  <c:v>11</c:v>
                </c:pt>
                <c:pt idx="179">
                  <c:v>12</c:v>
                </c:pt>
                <c:pt idx="180">
                  <c:v>20</c:v>
                </c:pt>
                <c:pt idx="181">
                  <c:v>2</c:v>
                </c:pt>
                <c:pt idx="182">
                  <c:v>3</c:v>
                </c:pt>
                <c:pt idx="183">
                  <c:v>4</c:v>
                </c:pt>
                <c:pt idx="184">
                  <c:v>5</c:v>
                </c:pt>
                <c:pt idx="185">
                  <c:v>6</c:v>
                </c:pt>
                <c:pt idx="186">
                  <c:v>7</c:v>
                </c:pt>
                <c:pt idx="187">
                  <c:v>8</c:v>
                </c:pt>
                <c:pt idx="188">
                  <c:v>9</c:v>
                </c:pt>
                <c:pt idx="189">
                  <c:v>10</c:v>
                </c:pt>
                <c:pt idx="190">
                  <c:v>11</c:v>
                </c:pt>
                <c:pt idx="191">
                  <c:v>12</c:v>
                </c:pt>
              </c:strCache>
            </c:strRef>
          </c:cat>
          <c:val>
            <c:numRef>
              <c:f>'S. 12'!$AG$40:$AG$231</c:f>
              <c:numCache>
                <c:formatCode>0.0</c:formatCode>
                <c:ptCount val="192"/>
                <c:pt idx="0">
                  <c:v>1.2</c:v>
                </c:pt>
                <c:pt idx="1">
                  <c:v>0.7</c:v>
                </c:pt>
                <c:pt idx="2">
                  <c:v>-3.1</c:v>
                </c:pt>
                <c:pt idx="3">
                  <c:v>-3.4</c:v>
                </c:pt>
                <c:pt idx="4">
                  <c:v>-4.5</c:v>
                </c:pt>
                <c:pt idx="5">
                  <c:v>-4.2</c:v>
                </c:pt>
                <c:pt idx="6">
                  <c:v>-0.3</c:v>
                </c:pt>
                <c:pt idx="7">
                  <c:v>0.8</c:v>
                </c:pt>
                <c:pt idx="8">
                  <c:v>2.4</c:v>
                </c:pt>
                <c:pt idx="9">
                  <c:v>6.2</c:v>
                </c:pt>
                <c:pt idx="10">
                  <c:v>7.1</c:v>
                </c:pt>
                <c:pt idx="11">
                  <c:v>7.4</c:v>
                </c:pt>
                <c:pt idx="12">
                  <c:v>10.6</c:v>
                </c:pt>
                <c:pt idx="13">
                  <c:v>13.2</c:v>
                </c:pt>
                <c:pt idx="14">
                  <c:v>14.3</c:v>
                </c:pt>
                <c:pt idx="15">
                  <c:v>14.3</c:v>
                </c:pt>
                <c:pt idx="16">
                  <c:v>16</c:v>
                </c:pt>
                <c:pt idx="17">
                  <c:v>17.2</c:v>
                </c:pt>
                <c:pt idx="18">
                  <c:v>15.9</c:v>
                </c:pt>
                <c:pt idx="19">
                  <c:v>15.3</c:v>
                </c:pt>
                <c:pt idx="20">
                  <c:v>16.3</c:v>
                </c:pt>
                <c:pt idx="21">
                  <c:v>17</c:v>
                </c:pt>
                <c:pt idx="22">
                  <c:v>20.100000000000001</c:v>
                </c:pt>
                <c:pt idx="23">
                  <c:v>22.2</c:v>
                </c:pt>
                <c:pt idx="24">
                  <c:v>21.3</c:v>
                </c:pt>
                <c:pt idx="25">
                  <c:v>18</c:v>
                </c:pt>
                <c:pt idx="26">
                  <c:v>19.7</c:v>
                </c:pt>
                <c:pt idx="27">
                  <c:v>21</c:v>
                </c:pt>
                <c:pt idx="28">
                  <c:v>21.6</c:v>
                </c:pt>
                <c:pt idx="29">
                  <c:v>19</c:v>
                </c:pt>
                <c:pt idx="30">
                  <c:v>18.8</c:v>
                </c:pt>
                <c:pt idx="31">
                  <c:v>18</c:v>
                </c:pt>
                <c:pt idx="32">
                  <c:v>16.8</c:v>
                </c:pt>
                <c:pt idx="33">
                  <c:v>17.399999999999999</c:v>
                </c:pt>
                <c:pt idx="34">
                  <c:v>15.1</c:v>
                </c:pt>
                <c:pt idx="35">
                  <c:v>14.7</c:v>
                </c:pt>
                <c:pt idx="36">
                  <c:v>13.4</c:v>
                </c:pt>
                <c:pt idx="37">
                  <c:v>13.8</c:v>
                </c:pt>
                <c:pt idx="38">
                  <c:v>14.1</c:v>
                </c:pt>
                <c:pt idx="39">
                  <c:v>12.1</c:v>
                </c:pt>
                <c:pt idx="40">
                  <c:v>11.7</c:v>
                </c:pt>
                <c:pt idx="41">
                  <c:v>9.1999999999999993</c:v>
                </c:pt>
                <c:pt idx="42">
                  <c:v>2.4</c:v>
                </c:pt>
                <c:pt idx="43">
                  <c:v>-0.1</c:v>
                </c:pt>
                <c:pt idx="44">
                  <c:v>-1.6</c:v>
                </c:pt>
                <c:pt idx="45">
                  <c:v>-10.3</c:v>
                </c:pt>
                <c:pt idx="46">
                  <c:v>-15.8</c:v>
                </c:pt>
                <c:pt idx="47">
                  <c:v>-23.6</c:v>
                </c:pt>
                <c:pt idx="48">
                  <c:v>-21.9</c:v>
                </c:pt>
                <c:pt idx="49">
                  <c:v>-23</c:v>
                </c:pt>
                <c:pt idx="50">
                  <c:v>-25.3</c:v>
                </c:pt>
                <c:pt idx="51">
                  <c:v>-21.7</c:v>
                </c:pt>
                <c:pt idx="52">
                  <c:v>-20.7</c:v>
                </c:pt>
                <c:pt idx="53">
                  <c:v>-15.9</c:v>
                </c:pt>
                <c:pt idx="54">
                  <c:v>-14.1</c:v>
                </c:pt>
                <c:pt idx="55">
                  <c:v>-8.9</c:v>
                </c:pt>
                <c:pt idx="56">
                  <c:v>-5.2</c:v>
                </c:pt>
                <c:pt idx="57">
                  <c:v>-5</c:v>
                </c:pt>
                <c:pt idx="58">
                  <c:v>-1.7</c:v>
                </c:pt>
                <c:pt idx="59">
                  <c:v>-1.4</c:v>
                </c:pt>
                <c:pt idx="60">
                  <c:v>-2.2999999999999998</c:v>
                </c:pt>
                <c:pt idx="61">
                  <c:v>-2.7</c:v>
                </c:pt>
                <c:pt idx="62">
                  <c:v>1.1000000000000001</c:v>
                </c:pt>
                <c:pt idx="63">
                  <c:v>8.1</c:v>
                </c:pt>
                <c:pt idx="64">
                  <c:v>8.8000000000000007</c:v>
                </c:pt>
                <c:pt idx="65">
                  <c:v>10.4</c:v>
                </c:pt>
                <c:pt idx="66">
                  <c:v>15.7</c:v>
                </c:pt>
                <c:pt idx="67">
                  <c:v>17.8</c:v>
                </c:pt>
                <c:pt idx="68">
                  <c:v>18.7</c:v>
                </c:pt>
                <c:pt idx="69">
                  <c:v>22.3</c:v>
                </c:pt>
                <c:pt idx="70">
                  <c:v>25.8</c:v>
                </c:pt>
                <c:pt idx="71">
                  <c:v>24.9</c:v>
                </c:pt>
                <c:pt idx="72">
                  <c:v>21.8</c:v>
                </c:pt>
                <c:pt idx="73">
                  <c:v>23.3</c:v>
                </c:pt>
                <c:pt idx="74">
                  <c:v>22.9</c:v>
                </c:pt>
                <c:pt idx="75">
                  <c:v>23.6</c:v>
                </c:pt>
                <c:pt idx="76">
                  <c:v>23.9</c:v>
                </c:pt>
                <c:pt idx="77">
                  <c:v>23.1</c:v>
                </c:pt>
                <c:pt idx="78">
                  <c:v>23.8</c:v>
                </c:pt>
                <c:pt idx="79">
                  <c:v>17.399999999999999</c:v>
                </c:pt>
                <c:pt idx="80">
                  <c:v>14</c:v>
                </c:pt>
                <c:pt idx="81">
                  <c:v>13.3</c:v>
                </c:pt>
                <c:pt idx="82">
                  <c:v>13.6</c:v>
                </c:pt>
                <c:pt idx="83">
                  <c:v>13.7</c:v>
                </c:pt>
                <c:pt idx="84">
                  <c:v>14.3</c:v>
                </c:pt>
                <c:pt idx="85">
                  <c:v>16.2</c:v>
                </c:pt>
                <c:pt idx="86">
                  <c:v>17.100000000000001</c:v>
                </c:pt>
                <c:pt idx="87">
                  <c:v>17.899999999999999</c:v>
                </c:pt>
                <c:pt idx="88">
                  <c:v>15.9</c:v>
                </c:pt>
                <c:pt idx="89">
                  <c:v>12.4</c:v>
                </c:pt>
                <c:pt idx="90">
                  <c:v>8.8000000000000007</c:v>
                </c:pt>
                <c:pt idx="91">
                  <c:v>7.7</c:v>
                </c:pt>
                <c:pt idx="92">
                  <c:v>6.1</c:v>
                </c:pt>
                <c:pt idx="93">
                  <c:v>6.7</c:v>
                </c:pt>
                <c:pt idx="94">
                  <c:v>5.3</c:v>
                </c:pt>
                <c:pt idx="95">
                  <c:v>8.1999999999999993</c:v>
                </c:pt>
                <c:pt idx="96">
                  <c:v>10.3</c:v>
                </c:pt>
                <c:pt idx="97">
                  <c:v>12.9</c:v>
                </c:pt>
                <c:pt idx="98">
                  <c:v>13.8</c:v>
                </c:pt>
                <c:pt idx="99">
                  <c:v>9.8000000000000007</c:v>
                </c:pt>
                <c:pt idx="100">
                  <c:v>12.2</c:v>
                </c:pt>
                <c:pt idx="101">
                  <c:v>11.6</c:v>
                </c:pt>
                <c:pt idx="102">
                  <c:v>14.3</c:v>
                </c:pt>
                <c:pt idx="103">
                  <c:v>16.2</c:v>
                </c:pt>
                <c:pt idx="104">
                  <c:v>16.2</c:v>
                </c:pt>
                <c:pt idx="105">
                  <c:v>15.4</c:v>
                </c:pt>
                <c:pt idx="106">
                  <c:v>17.3</c:v>
                </c:pt>
                <c:pt idx="107">
                  <c:v>18.399999999999999</c:v>
                </c:pt>
                <c:pt idx="108">
                  <c:v>20.3</c:v>
                </c:pt>
                <c:pt idx="109">
                  <c:v>21</c:v>
                </c:pt>
                <c:pt idx="110">
                  <c:v>21.4</c:v>
                </c:pt>
                <c:pt idx="111">
                  <c:v>22.8</c:v>
                </c:pt>
                <c:pt idx="112">
                  <c:v>19.600000000000001</c:v>
                </c:pt>
                <c:pt idx="113">
                  <c:v>18.8</c:v>
                </c:pt>
                <c:pt idx="114">
                  <c:v>18.100000000000001</c:v>
                </c:pt>
                <c:pt idx="115">
                  <c:v>15.5</c:v>
                </c:pt>
                <c:pt idx="116">
                  <c:v>13.3</c:v>
                </c:pt>
                <c:pt idx="117">
                  <c:v>10.199999999999999</c:v>
                </c:pt>
                <c:pt idx="118">
                  <c:v>9.3000000000000007</c:v>
                </c:pt>
                <c:pt idx="119">
                  <c:v>14.1</c:v>
                </c:pt>
                <c:pt idx="120">
                  <c:v>15.1</c:v>
                </c:pt>
                <c:pt idx="121">
                  <c:v>15.4</c:v>
                </c:pt>
                <c:pt idx="122">
                  <c:v>16.8</c:v>
                </c:pt>
                <c:pt idx="123">
                  <c:v>19.2</c:v>
                </c:pt>
                <c:pt idx="124">
                  <c:v>19.8</c:v>
                </c:pt>
                <c:pt idx="125">
                  <c:v>19.600000000000001</c:v>
                </c:pt>
                <c:pt idx="126">
                  <c:v>18.8</c:v>
                </c:pt>
                <c:pt idx="127">
                  <c:v>20.9</c:v>
                </c:pt>
                <c:pt idx="128">
                  <c:v>18.600000000000001</c:v>
                </c:pt>
                <c:pt idx="129">
                  <c:v>19.600000000000001</c:v>
                </c:pt>
                <c:pt idx="130">
                  <c:v>20.100000000000001</c:v>
                </c:pt>
                <c:pt idx="131">
                  <c:v>19.399999999999999</c:v>
                </c:pt>
                <c:pt idx="132">
                  <c:v>17</c:v>
                </c:pt>
                <c:pt idx="133">
                  <c:v>15.2</c:v>
                </c:pt>
                <c:pt idx="134">
                  <c:v>17.2</c:v>
                </c:pt>
                <c:pt idx="135">
                  <c:v>19</c:v>
                </c:pt>
                <c:pt idx="136">
                  <c:v>18.5</c:v>
                </c:pt>
                <c:pt idx="137">
                  <c:v>19.5</c:v>
                </c:pt>
                <c:pt idx="138">
                  <c:v>20.100000000000001</c:v>
                </c:pt>
                <c:pt idx="139">
                  <c:v>18.7</c:v>
                </c:pt>
                <c:pt idx="140">
                  <c:v>20.399999999999999</c:v>
                </c:pt>
                <c:pt idx="141">
                  <c:v>20.9</c:v>
                </c:pt>
                <c:pt idx="142">
                  <c:v>21.1</c:v>
                </c:pt>
                <c:pt idx="143">
                  <c:v>19.899999999999999</c:v>
                </c:pt>
                <c:pt idx="144">
                  <c:v>20.399999999999999</c:v>
                </c:pt>
                <c:pt idx="145">
                  <c:v>20.9</c:v>
                </c:pt>
                <c:pt idx="146">
                  <c:v>23.2</c:v>
                </c:pt>
                <c:pt idx="147">
                  <c:v>27</c:v>
                </c:pt>
                <c:pt idx="148">
                  <c:v>24.7</c:v>
                </c:pt>
                <c:pt idx="149">
                  <c:v>25.7</c:v>
                </c:pt>
                <c:pt idx="150">
                  <c:v>28</c:v>
                </c:pt>
                <c:pt idx="151">
                  <c:v>27</c:v>
                </c:pt>
                <c:pt idx="152">
                  <c:v>27</c:v>
                </c:pt>
                <c:pt idx="153">
                  <c:v>27.9</c:v>
                </c:pt>
                <c:pt idx="154">
                  <c:v>28.4</c:v>
                </c:pt>
                <c:pt idx="155">
                  <c:v>27.9</c:v>
                </c:pt>
                <c:pt idx="156">
                  <c:v>28.2</c:v>
                </c:pt>
                <c:pt idx="157">
                  <c:v>27.5</c:v>
                </c:pt>
                <c:pt idx="158">
                  <c:v>27.8</c:v>
                </c:pt>
                <c:pt idx="159">
                  <c:v>26.9</c:v>
                </c:pt>
                <c:pt idx="160">
                  <c:v>25.8</c:v>
                </c:pt>
                <c:pt idx="161">
                  <c:v>23.5</c:v>
                </c:pt>
                <c:pt idx="162">
                  <c:v>23.6</c:v>
                </c:pt>
                <c:pt idx="163">
                  <c:v>27.4</c:v>
                </c:pt>
                <c:pt idx="164">
                  <c:v>26.7</c:v>
                </c:pt>
                <c:pt idx="165">
                  <c:v>24</c:v>
                </c:pt>
                <c:pt idx="166">
                  <c:v>22.4</c:v>
                </c:pt>
                <c:pt idx="167">
                  <c:v>19.899999999999999</c:v>
                </c:pt>
                <c:pt idx="168">
                  <c:v>16.5</c:v>
                </c:pt>
                <c:pt idx="169">
                  <c:v>15.3</c:v>
                </c:pt>
                <c:pt idx="170">
                  <c:v>19.7</c:v>
                </c:pt>
                <c:pt idx="171">
                  <c:v>20.3</c:v>
                </c:pt>
                <c:pt idx="172">
                  <c:v>16.100000000000001</c:v>
                </c:pt>
                <c:pt idx="173">
                  <c:v>13.2</c:v>
                </c:pt>
                <c:pt idx="174">
                  <c:v>10.199999999999999</c:v>
                </c:pt>
                <c:pt idx="175">
                  <c:v>6.5</c:v>
                </c:pt>
                <c:pt idx="176">
                  <c:v>6.9</c:v>
                </c:pt>
                <c:pt idx="177">
                  <c:v>6.5</c:v>
                </c:pt>
                <c:pt idx="178">
                  <c:v>6.9</c:v>
                </c:pt>
                <c:pt idx="179">
                  <c:v>9.4</c:v>
                </c:pt>
                <c:pt idx="180">
                  <c:v>8.3000000000000007</c:v>
                </c:pt>
                <c:pt idx="181">
                  <c:v>9.3000000000000007</c:v>
                </c:pt>
                <c:pt idx="182">
                  <c:v>-10.4</c:v>
                </c:pt>
                <c:pt idx="183">
                  <c:v>-35.5</c:v>
                </c:pt>
                <c:pt idx="184">
                  <c:v>-25.3</c:v>
                </c:pt>
                <c:pt idx="185">
                  <c:v>-11.9</c:v>
                </c:pt>
                <c:pt idx="186">
                  <c:v>-2.5</c:v>
                </c:pt>
                <c:pt idx="187">
                  <c:v>2</c:v>
                </c:pt>
                <c:pt idx="188">
                  <c:v>3.8</c:v>
                </c:pt>
                <c:pt idx="189">
                  <c:v>2.6</c:v>
                </c:pt>
                <c:pt idx="190">
                  <c:v>-1.6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CC-4B98-9C0D-5863997F1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113728"/>
        <c:axId val="921115264"/>
      </c:lineChart>
      <c:catAx>
        <c:axId val="92018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700"/>
            </a:pPr>
            <a:endParaRPr lang="de-DE"/>
          </a:p>
        </c:txPr>
        <c:crossAx val="920185856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920185856"/>
        <c:scaling>
          <c:orientation val="minMax"/>
          <c:max val="45"/>
          <c:min val="-40"/>
        </c:scaling>
        <c:delete val="0"/>
        <c:axPos val="l"/>
        <c:majorGridlines>
          <c:spPr>
            <a:ln w="3175">
              <a:solidFill>
                <a:schemeClr val="tx1"/>
              </a:solidFill>
            </a:ln>
          </c:spPr>
        </c:majorGridlines>
        <c:numFmt formatCode="0_ ;[Red]\-0\ 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/>
            </a:pPr>
            <a:endParaRPr lang="de-DE"/>
          </a:p>
        </c:txPr>
        <c:crossAx val="920184320"/>
        <c:crosses val="autoZero"/>
        <c:crossBetween val="between"/>
        <c:majorUnit val="10"/>
      </c:valAx>
      <c:catAx>
        <c:axId val="921113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1115264"/>
        <c:crosses val="autoZero"/>
        <c:auto val="1"/>
        <c:lblAlgn val="ctr"/>
        <c:lblOffset val="100"/>
        <c:noMultiLvlLbl val="0"/>
      </c:catAx>
      <c:valAx>
        <c:axId val="921115264"/>
        <c:scaling>
          <c:orientation val="minMax"/>
          <c:max val="50"/>
          <c:min val="-30"/>
        </c:scaling>
        <c:delete val="1"/>
        <c:axPos val="r"/>
        <c:numFmt formatCode="0" sourceLinked="0"/>
        <c:majorTickMark val="out"/>
        <c:minorTickMark val="none"/>
        <c:tickLblPos val="nextTo"/>
        <c:crossAx val="921113728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1729918895273219E-2"/>
          <c:y val="0.79505459317585303"/>
          <c:w val="0.79840202407131555"/>
          <c:h val="9.16120734908136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810869229581594E-2"/>
          <c:y val="2.6066666666666665E-2"/>
          <c:w val="0.87600277906438162"/>
          <c:h val="0.88364409448818892"/>
        </c:manualLayout>
      </c:layout>
      <c:lineChart>
        <c:grouping val="standard"/>
        <c:varyColors val="0"/>
        <c:ser>
          <c:idx val="4"/>
          <c:order val="0"/>
          <c:tx>
            <c:strRef>
              <c:f>'S. 12 unten links'!$G$35</c:f>
              <c:strCache>
                <c:ptCount val="1"/>
                <c:pt idx="0">
                  <c:v>Bau</c:v>
                </c:pt>
              </c:strCache>
            </c:strRef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'S. 12 unten links'!$A$57:$A$83</c:f>
              <c:strCache>
                <c:ptCount val="27"/>
                <c:pt idx="0">
                  <c:v>H07</c:v>
                </c:pt>
                <c:pt idx="1">
                  <c:v>F08</c:v>
                </c:pt>
                <c:pt idx="2">
                  <c:v>H08</c:v>
                </c:pt>
                <c:pt idx="3">
                  <c:v>F09</c:v>
                </c:pt>
                <c:pt idx="4">
                  <c:v>H09</c:v>
                </c:pt>
                <c:pt idx="5">
                  <c:v>F10</c:v>
                </c:pt>
                <c:pt idx="6">
                  <c:v>H10</c:v>
                </c:pt>
                <c:pt idx="7">
                  <c:v>F11</c:v>
                </c:pt>
                <c:pt idx="8">
                  <c:v>H11</c:v>
                </c:pt>
                <c:pt idx="9">
                  <c:v>F12</c:v>
                </c:pt>
                <c:pt idx="10">
                  <c:v>H12</c:v>
                </c:pt>
                <c:pt idx="11">
                  <c:v>F13</c:v>
                </c:pt>
                <c:pt idx="12">
                  <c:v>H13</c:v>
                </c:pt>
                <c:pt idx="13">
                  <c:v>F14</c:v>
                </c:pt>
                <c:pt idx="14">
                  <c:v>H14</c:v>
                </c:pt>
                <c:pt idx="15">
                  <c:v>F15</c:v>
                </c:pt>
                <c:pt idx="16">
                  <c:v>H15</c:v>
                </c:pt>
                <c:pt idx="17">
                  <c:v>F16</c:v>
                </c:pt>
                <c:pt idx="18">
                  <c:v>H16</c:v>
                </c:pt>
                <c:pt idx="19">
                  <c:v>F17</c:v>
                </c:pt>
                <c:pt idx="20">
                  <c:v>H17</c:v>
                </c:pt>
                <c:pt idx="21">
                  <c:v>F18</c:v>
                </c:pt>
                <c:pt idx="22">
                  <c:v>H18</c:v>
                </c:pt>
                <c:pt idx="23">
                  <c:v>F19</c:v>
                </c:pt>
                <c:pt idx="24">
                  <c:v>H19</c:v>
                </c:pt>
                <c:pt idx="25">
                  <c:v>F20</c:v>
                </c:pt>
                <c:pt idx="26">
                  <c:v>H20</c:v>
                </c:pt>
              </c:strCache>
            </c:strRef>
          </c:cat>
          <c:val>
            <c:numRef>
              <c:f>'S. 12 unten links'!$G$57:$G$83</c:f>
              <c:numCache>
                <c:formatCode>General</c:formatCode>
                <c:ptCount val="27"/>
                <c:pt idx="0">
                  <c:v>20.575000000000003</c:v>
                </c:pt>
                <c:pt idx="1">
                  <c:v>29.125</c:v>
                </c:pt>
                <c:pt idx="2">
                  <c:v>10.199999999999999</c:v>
                </c:pt>
                <c:pt idx="3">
                  <c:v>4.3250000000000011</c:v>
                </c:pt>
                <c:pt idx="4">
                  <c:v>15.05</c:v>
                </c:pt>
                <c:pt idx="5">
                  <c:v>15.225000000000001</c:v>
                </c:pt>
                <c:pt idx="6">
                  <c:v>19.549999999999997</c:v>
                </c:pt>
                <c:pt idx="7">
                  <c:v>44.5</c:v>
                </c:pt>
                <c:pt idx="8">
                  <c:v>32.75</c:v>
                </c:pt>
                <c:pt idx="9">
                  <c:v>41.349999999999994</c:v>
                </c:pt>
                <c:pt idx="10">
                  <c:v>18.774999999999999</c:v>
                </c:pt>
                <c:pt idx="11">
                  <c:v>36.125</c:v>
                </c:pt>
                <c:pt idx="12">
                  <c:v>31.774999999999999</c:v>
                </c:pt>
                <c:pt idx="13">
                  <c:v>45.55</c:v>
                </c:pt>
                <c:pt idx="14">
                  <c:v>35.349999999999994</c:v>
                </c:pt>
                <c:pt idx="15">
                  <c:v>37.550000000000004</c:v>
                </c:pt>
                <c:pt idx="16">
                  <c:v>16.250000000000004</c:v>
                </c:pt>
                <c:pt idx="17">
                  <c:v>42.375</c:v>
                </c:pt>
                <c:pt idx="18">
                  <c:v>36.200000000000003</c:v>
                </c:pt>
                <c:pt idx="19">
                  <c:v>49.974999999999994</c:v>
                </c:pt>
                <c:pt idx="20">
                  <c:v>44.325000000000003</c:v>
                </c:pt>
                <c:pt idx="21">
                  <c:v>51.15</c:v>
                </c:pt>
                <c:pt idx="22">
                  <c:v>41.775000000000006</c:v>
                </c:pt>
                <c:pt idx="23">
                  <c:v>50.85</c:v>
                </c:pt>
                <c:pt idx="24">
                  <c:v>35.175000000000004</c:v>
                </c:pt>
                <c:pt idx="25">
                  <c:v>31.649999999999995</c:v>
                </c:pt>
                <c:pt idx="26">
                  <c:v>23.025000000000002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53-426A-832E-1B513073877F}"/>
            </c:ext>
          </c:extLst>
        </c:ser>
        <c:ser>
          <c:idx val="6"/>
          <c:order val="1"/>
          <c:tx>
            <c:v>Dienstleister</c:v>
          </c:tx>
          <c:spPr>
            <a:ln w="12700">
              <a:solidFill>
                <a:srgbClr val="0E3C8A"/>
              </a:solidFill>
              <a:prstDash val="solid"/>
            </a:ln>
          </c:spPr>
          <c:marker>
            <c:symbol val="none"/>
          </c:marker>
          <c:cat>
            <c:strRef>
              <c:f>'S. 12 unten links'!$A$57:$A$83</c:f>
              <c:strCache>
                <c:ptCount val="27"/>
                <c:pt idx="0">
                  <c:v>H07</c:v>
                </c:pt>
                <c:pt idx="1">
                  <c:v>F08</c:v>
                </c:pt>
                <c:pt idx="2">
                  <c:v>H08</c:v>
                </c:pt>
                <c:pt idx="3">
                  <c:v>F09</c:v>
                </c:pt>
                <c:pt idx="4">
                  <c:v>H09</c:v>
                </c:pt>
                <c:pt idx="5">
                  <c:v>F10</c:v>
                </c:pt>
                <c:pt idx="6">
                  <c:v>H10</c:v>
                </c:pt>
                <c:pt idx="7">
                  <c:v>F11</c:v>
                </c:pt>
                <c:pt idx="8">
                  <c:v>H11</c:v>
                </c:pt>
                <c:pt idx="9">
                  <c:v>F12</c:v>
                </c:pt>
                <c:pt idx="10">
                  <c:v>H12</c:v>
                </c:pt>
                <c:pt idx="11">
                  <c:v>F13</c:v>
                </c:pt>
                <c:pt idx="12">
                  <c:v>H13</c:v>
                </c:pt>
                <c:pt idx="13">
                  <c:v>F14</c:v>
                </c:pt>
                <c:pt idx="14">
                  <c:v>H14</c:v>
                </c:pt>
                <c:pt idx="15">
                  <c:v>F15</c:v>
                </c:pt>
                <c:pt idx="16">
                  <c:v>H15</c:v>
                </c:pt>
                <c:pt idx="17">
                  <c:v>F16</c:v>
                </c:pt>
                <c:pt idx="18">
                  <c:v>H16</c:v>
                </c:pt>
                <c:pt idx="19">
                  <c:v>F17</c:v>
                </c:pt>
                <c:pt idx="20">
                  <c:v>H17</c:v>
                </c:pt>
                <c:pt idx="21">
                  <c:v>F18</c:v>
                </c:pt>
                <c:pt idx="22">
                  <c:v>H18</c:v>
                </c:pt>
                <c:pt idx="23">
                  <c:v>F19</c:v>
                </c:pt>
                <c:pt idx="24">
                  <c:v>H19</c:v>
                </c:pt>
                <c:pt idx="25">
                  <c:v>F20</c:v>
                </c:pt>
                <c:pt idx="26">
                  <c:v>H20</c:v>
                </c:pt>
              </c:strCache>
            </c:strRef>
          </c:cat>
          <c:val>
            <c:numRef>
              <c:f>'S. 12 unten links'!$I$57:$I$83</c:f>
              <c:numCache>
                <c:formatCode>General</c:formatCode>
                <c:ptCount val="27"/>
                <c:pt idx="0">
                  <c:v>38.175000000000004</c:v>
                </c:pt>
                <c:pt idx="1">
                  <c:v>37.100000000000009</c:v>
                </c:pt>
                <c:pt idx="2">
                  <c:v>25.549999999999997</c:v>
                </c:pt>
                <c:pt idx="3">
                  <c:v>-1.9000000000000012</c:v>
                </c:pt>
                <c:pt idx="4">
                  <c:v>13.875000000000002</c:v>
                </c:pt>
                <c:pt idx="5">
                  <c:v>26</c:v>
                </c:pt>
                <c:pt idx="6">
                  <c:v>37.525000000000006</c:v>
                </c:pt>
                <c:pt idx="7">
                  <c:v>40.800000000000004</c:v>
                </c:pt>
                <c:pt idx="8">
                  <c:v>34.174999999999997</c:v>
                </c:pt>
                <c:pt idx="9">
                  <c:v>34.549999999999997</c:v>
                </c:pt>
                <c:pt idx="10">
                  <c:v>27.4</c:v>
                </c:pt>
                <c:pt idx="11">
                  <c:v>31.050000000000004</c:v>
                </c:pt>
                <c:pt idx="12">
                  <c:v>38.050000000000004</c:v>
                </c:pt>
                <c:pt idx="13">
                  <c:v>39.099999999999994</c:v>
                </c:pt>
                <c:pt idx="14">
                  <c:v>33.125</c:v>
                </c:pt>
                <c:pt idx="15">
                  <c:v>37.725000000000001</c:v>
                </c:pt>
                <c:pt idx="16">
                  <c:v>33.949999999999996</c:v>
                </c:pt>
                <c:pt idx="17">
                  <c:v>35.450000000000003</c:v>
                </c:pt>
                <c:pt idx="18">
                  <c:v>35.4</c:v>
                </c:pt>
                <c:pt idx="19">
                  <c:v>38.950000000000003</c:v>
                </c:pt>
                <c:pt idx="20">
                  <c:v>40.799999999999997</c:v>
                </c:pt>
                <c:pt idx="21">
                  <c:v>43.000000000000007</c:v>
                </c:pt>
                <c:pt idx="22">
                  <c:v>41.65</c:v>
                </c:pt>
                <c:pt idx="23" formatCode="0.0">
                  <c:v>37.200000000000003</c:v>
                </c:pt>
                <c:pt idx="24" formatCode="0.0">
                  <c:v>30.274999999999999</c:v>
                </c:pt>
                <c:pt idx="25">
                  <c:v>8.0749999999999993</c:v>
                </c:pt>
                <c:pt idx="26">
                  <c:v>18.024999999999999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53-426A-832E-1B513073877F}"/>
            </c:ext>
          </c:extLst>
        </c:ser>
        <c:ser>
          <c:idx val="0"/>
          <c:order val="2"/>
          <c:tx>
            <c:strRef>
              <c:f>'S. 12 unten links'!$C$35</c:f>
              <c:strCache>
                <c:ptCount val="1"/>
                <c:pt idx="0">
                  <c:v>Chemie</c:v>
                </c:pt>
              </c:strCache>
            </c:strRef>
          </c:tx>
          <c:spPr>
            <a:ln w="12700">
              <a:solidFill>
                <a:srgbClr val="F08200"/>
              </a:solidFill>
              <a:prstDash val="solid"/>
            </a:ln>
          </c:spPr>
          <c:marker>
            <c:symbol val="none"/>
          </c:marker>
          <c:cat>
            <c:strRef>
              <c:f>'S. 12 unten links'!$A$57:$A$83</c:f>
              <c:strCache>
                <c:ptCount val="27"/>
                <c:pt idx="0">
                  <c:v>H07</c:v>
                </c:pt>
                <c:pt idx="1">
                  <c:v>F08</c:v>
                </c:pt>
                <c:pt idx="2">
                  <c:v>H08</c:v>
                </c:pt>
                <c:pt idx="3">
                  <c:v>F09</c:v>
                </c:pt>
                <c:pt idx="4">
                  <c:v>H09</c:v>
                </c:pt>
                <c:pt idx="5">
                  <c:v>F10</c:v>
                </c:pt>
                <c:pt idx="6">
                  <c:v>H10</c:v>
                </c:pt>
                <c:pt idx="7">
                  <c:v>F11</c:v>
                </c:pt>
                <c:pt idx="8">
                  <c:v>H11</c:v>
                </c:pt>
                <c:pt idx="9">
                  <c:v>F12</c:v>
                </c:pt>
                <c:pt idx="10">
                  <c:v>H12</c:v>
                </c:pt>
                <c:pt idx="11">
                  <c:v>F13</c:v>
                </c:pt>
                <c:pt idx="12">
                  <c:v>H13</c:v>
                </c:pt>
                <c:pt idx="13">
                  <c:v>F14</c:v>
                </c:pt>
                <c:pt idx="14">
                  <c:v>H14</c:v>
                </c:pt>
                <c:pt idx="15">
                  <c:v>F15</c:v>
                </c:pt>
                <c:pt idx="16">
                  <c:v>H15</c:v>
                </c:pt>
                <c:pt idx="17">
                  <c:v>F16</c:v>
                </c:pt>
                <c:pt idx="18">
                  <c:v>H16</c:v>
                </c:pt>
                <c:pt idx="19">
                  <c:v>F17</c:v>
                </c:pt>
                <c:pt idx="20">
                  <c:v>H17</c:v>
                </c:pt>
                <c:pt idx="21">
                  <c:v>F18</c:v>
                </c:pt>
                <c:pt idx="22">
                  <c:v>H18</c:v>
                </c:pt>
                <c:pt idx="23">
                  <c:v>F19</c:v>
                </c:pt>
                <c:pt idx="24">
                  <c:v>H19</c:v>
                </c:pt>
                <c:pt idx="25">
                  <c:v>F20</c:v>
                </c:pt>
                <c:pt idx="26">
                  <c:v>H20</c:v>
                </c:pt>
              </c:strCache>
            </c:strRef>
          </c:cat>
          <c:val>
            <c:numRef>
              <c:f>'S. 12 unten links'!$C$57:$C$83</c:f>
              <c:numCache>
                <c:formatCode>General</c:formatCode>
                <c:ptCount val="27"/>
                <c:pt idx="0">
                  <c:v>42.1</c:v>
                </c:pt>
                <c:pt idx="1">
                  <c:v>43.5</c:v>
                </c:pt>
                <c:pt idx="2">
                  <c:v>33.25</c:v>
                </c:pt>
                <c:pt idx="3">
                  <c:v>-12.125</c:v>
                </c:pt>
                <c:pt idx="4">
                  <c:v>13.900000000000002</c:v>
                </c:pt>
                <c:pt idx="5">
                  <c:v>33.425000000000004</c:v>
                </c:pt>
                <c:pt idx="6">
                  <c:v>38.950000000000003</c:v>
                </c:pt>
                <c:pt idx="7">
                  <c:v>48.25</c:v>
                </c:pt>
                <c:pt idx="8">
                  <c:v>36.550000000000004</c:v>
                </c:pt>
                <c:pt idx="9">
                  <c:v>40.9</c:v>
                </c:pt>
                <c:pt idx="10">
                  <c:v>24.300000000000004</c:v>
                </c:pt>
                <c:pt idx="11">
                  <c:v>31.625000000000004</c:v>
                </c:pt>
                <c:pt idx="12">
                  <c:v>33.1</c:v>
                </c:pt>
                <c:pt idx="13">
                  <c:v>40.799999999999997</c:v>
                </c:pt>
                <c:pt idx="14">
                  <c:v>30.124999999999996</c:v>
                </c:pt>
                <c:pt idx="15">
                  <c:v>35.275000000000006</c:v>
                </c:pt>
                <c:pt idx="16">
                  <c:v>30.124999999999996</c:v>
                </c:pt>
                <c:pt idx="17">
                  <c:v>34.375</c:v>
                </c:pt>
                <c:pt idx="18">
                  <c:v>39.825000000000003</c:v>
                </c:pt>
                <c:pt idx="19">
                  <c:v>44.875</c:v>
                </c:pt>
                <c:pt idx="20">
                  <c:v>41.400000000000006</c:v>
                </c:pt>
                <c:pt idx="21">
                  <c:v>46.225000000000001</c:v>
                </c:pt>
                <c:pt idx="22">
                  <c:v>42.625</c:v>
                </c:pt>
                <c:pt idx="23">
                  <c:v>31.549999999999997</c:v>
                </c:pt>
                <c:pt idx="24">
                  <c:v>16.650000000000002</c:v>
                </c:pt>
                <c:pt idx="25">
                  <c:v>7.4249999999999989</c:v>
                </c:pt>
                <c:pt idx="26">
                  <c:v>13.625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53-426A-832E-1B513073877F}"/>
            </c:ext>
          </c:extLst>
        </c:ser>
        <c:ser>
          <c:idx val="2"/>
          <c:order val="3"/>
          <c:tx>
            <c:strRef>
              <c:f>'S. 12 unten links'!$E$35</c:f>
              <c:strCache>
                <c:ptCount val="1"/>
                <c:pt idx="0">
                  <c:v>Elektro</c:v>
                </c:pt>
              </c:strCache>
            </c:strRef>
          </c:tx>
          <c:spPr>
            <a:ln w="12700">
              <a:solidFill>
                <a:srgbClr val="E6460F"/>
              </a:solidFill>
              <a:prstDash val="solid"/>
            </a:ln>
          </c:spPr>
          <c:marker>
            <c:symbol val="none"/>
          </c:marker>
          <c:cat>
            <c:strRef>
              <c:f>'S. 12 unten links'!$A$57:$A$83</c:f>
              <c:strCache>
                <c:ptCount val="27"/>
                <c:pt idx="0">
                  <c:v>H07</c:v>
                </c:pt>
                <c:pt idx="1">
                  <c:v>F08</c:v>
                </c:pt>
                <c:pt idx="2">
                  <c:v>H08</c:v>
                </c:pt>
                <c:pt idx="3">
                  <c:v>F09</c:v>
                </c:pt>
                <c:pt idx="4">
                  <c:v>H09</c:v>
                </c:pt>
                <c:pt idx="5">
                  <c:v>F10</c:v>
                </c:pt>
                <c:pt idx="6">
                  <c:v>H10</c:v>
                </c:pt>
                <c:pt idx="7">
                  <c:v>F11</c:v>
                </c:pt>
                <c:pt idx="8">
                  <c:v>H11</c:v>
                </c:pt>
                <c:pt idx="9">
                  <c:v>F12</c:v>
                </c:pt>
                <c:pt idx="10">
                  <c:v>H12</c:v>
                </c:pt>
                <c:pt idx="11">
                  <c:v>F13</c:v>
                </c:pt>
                <c:pt idx="12">
                  <c:v>H13</c:v>
                </c:pt>
                <c:pt idx="13">
                  <c:v>F14</c:v>
                </c:pt>
                <c:pt idx="14">
                  <c:v>H14</c:v>
                </c:pt>
                <c:pt idx="15">
                  <c:v>F15</c:v>
                </c:pt>
                <c:pt idx="16">
                  <c:v>H15</c:v>
                </c:pt>
                <c:pt idx="17">
                  <c:v>F16</c:v>
                </c:pt>
                <c:pt idx="18">
                  <c:v>H16</c:v>
                </c:pt>
                <c:pt idx="19">
                  <c:v>F17</c:v>
                </c:pt>
                <c:pt idx="20">
                  <c:v>H17</c:v>
                </c:pt>
                <c:pt idx="21">
                  <c:v>F18</c:v>
                </c:pt>
                <c:pt idx="22">
                  <c:v>H18</c:v>
                </c:pt>
                <c:pt idx="23">
                  <c:v>F19</c:v>
                </c:pt>
                <c:pt idx="24">
                  <c:v>H19</c:v>
                </c:pt>
                <c:pt idx="25">
                  <c:v>F20</c:v>
                </c:pt>
                <c:pt idx="26">
                  <c:v>H20</c:v>
                </c:pt>
              </c:strCache>
            </c:strRef>
          </c:cat>
          <c:val>
            <c:numRef>
              <c:f>'S. 12 unten links'!$E$57:$E$83</c:f>
              <c:numCache>
                <c:formatCode>General</c:formatCode>
                <c:ptCount val="27"/>
                <c:pt idx="0">
                  <c:v>41.525000000000006</c:v>
                </c:pt>
                <c:pt idx="1">
                  <c:v>37.174999999999997</c:v>
                </c:pt>
                <c:pt idx="2">
                  <c:v>26.024999999999999</c:v>
                </c:pt>
                <c:pt idx="3">
                  <c:v>-14.100000000000001</c:v>
                </c:pt>
                <c:pt idx="4">
                  <c:v>10.925000000000001</c:v>
                </c:pt>
                <c:pt idx="5">
                  <c:v>34.325000000000003</c:v>
                </c:pt>
                <c:pt idx="6">
                  <c:v>36.1</c:v>
                </c:pt>
                <c:pt idx="7">
                  <c:v>43.674999999999997</c:v>
                </c:pt>
                <c:pt idx="8">
                  <c:v>29.024999999999999</c:v>
                </c:pt>
                <c:pt idx="9">
                  <c:v>34.549999999999997</c:v>
                </c:pt>
                <c:pt idx="10">
                  <c:v>15.574999999999999</c:v>
                </c:pt>
                <c:pt idx="11">
                  <c:v>33.4</c:v>
                </c:pt>
                <c:pt idx="12">
                  <c:v>37.824999999999996</c:v>
                </c:pt>
                <c:pt idx="13">
                  <c:v>36.800000000000004</c:v>
                </c:pt>
                <c:pt idx="14">
                  <c:v>34.9</c:v>
                </c:pt>
                <c:pt idx="15">
                  <c:v>34.299999999999997</c:v>
                </c:pt>
                <c:pt idx="16">
                  <c:v>31.974999999999994</c:v>
                </c:pt>
                <c:pt idx="17">
                  <c:v>36.599999999999994</c:v>
                </c:pt>
                <c:pt idx="18">
                  <c:v>37.15</c:v>
                </c:pt>
                <c:pt idx="19">
                  <c:v>41.349999999999994</c:v>
                </c:pt>
                <c:pt idx="20">
                  <c:v>40.174999999999997</c:v>
                </c:pt>
                <c:pt idx="21">
                  <c:v>47.3</c:v>
                </c:pt>
                <c:pt idx="22">
                  <c:v>44.125</c:v>
                </c:pt>
                <c:pt idx="23">
                  <c:v>41.475000000000001</c:v>
                </c:pt>
                <c:pt idx="24">
                  <c:v>24.349999999999994</c:v>
                </c:pt>
                <c:pt idx="25">
                  <c:v>7.3999999999999986</c:v>
                </c:pt>
                <c:pt idx="26">
                  <c:v>19.400000000000002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53-426A-832E-1B513073877F}"/>
            </c:ext>
          </c:extLst>
        </c:ser>
        <c:ser>
          <c:idx val="7"/>
          <c:order val="4"/>
          <c:tx>
            <c:strRef>
              <c:f>'S. 12 unten links'!$J$35</c:f>
              <c:strCache>
                <c:ptCount val="1"/>
                <c:pt idx="0">
                  <c:v>Agrar</c:v>
                </c:pt>
              </c:strCache>
            </c:strRef>
          </c:tx>
          <c:spPr>
            <a:ln w="12700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'S. 12 unten links'!$A$57:$A$83</c:f>
              <c:strCache>
                <c:ptCount val="27"/>
                <c:pt idx="0">
                  <c:v>H07</c:v>
                </c:pt>
                <c:pt idx="1">
                  <c:v>F08</c:v>
                </c:pt>
                <c:pt idx="2">
                  <c:v>H08</c:v>
                </c:pt>
                <c:pt idx="3">
                  <c:v>F09</c:v>
                </c:pt>
                <c:pt idx="4">
                  <c:v>H09</c:v>
                </c:pt>
                <c:pt idx="5">
                  <c:v>F10</c:v>
                </c:pt>
                <c:pt idx="6">
                  <c:v>H10</c:v>
                </c:pt>
                <c:pt idx="7">
                  <c:v>F11</c:v>
                </c:pt>
                <c:pt idx="8">
                  <c:v>H11</c:v>
                </c:pt>
                <c:pt idx="9">
                  <c:v>F12</c:v>
                </c:pt>
                <c:pt idx="10">
                  <c:v>H12</c:v>
                </c:pt>
                <c:pt idx="11">
                  <c:v>F13</c:v>
                </c:pt>
                <c:pt idx="12">
                  <c:v>H13</c:v>
                </c:pt>
                <c:pt idx="13">
                  <c:v>F14</c:v>
                </c:pt>
                <c:pt idx="14">
                  <c:v>H14</c:v>
                </c:pt>
                <c:pt idx="15">
                  <c:v>F15</c:v>
                </c:pt>
                <c:pt idx="16">
                  <c:v>H15</c:v>
                </c:pt>
                <c:pt idx="17">
                  <c:v>F16</c:v>
                </c:pt>
                <c:pt idx="18">
                  <c:v>H16</c:v>
                </c:pt>
                <c:pt idx="19">
                  <c:v>F17</c:v>
                </c:pt>
                <c:pt idx="20">
                  <c:v>H17</c:v>
                </c:pt>
                <c:pt idx="21">
                  <c:v>F18</c:v>
                </c:pt>
                <c:pt idx="22">
                  <c:v>H18</c:v>
                </c:pt>
                <c:pt idx="23">
                  <c:v>F19</c:v>
                </c:pt>
                <c:pt idx="24">
                  <c:v>H19</c:v>
                </c:pt>
                <c:pt idx="25">
                  <c:v>F20</c:v>
                </c:pt>
                <c:pt idx="26">
                  <c:v>H20</c:v>
                </c:pt>
              </c:strCache>
            </c:strRef>
          </c:cat>
          <c:val>
            <c:numRef>
              <c:f>'S. 12 unten links'!$J$57:$J$83</c:f>
              <c:numCache>
                <c:formatCode>General</c:formatCode>
                <c:ptCount val="27"/>
                <c:pt idx="0">
                  <c:v>40.225000000000001</c:v>
                </c:pt>
                <c:pt idx="1">
                  <c:v>28.725000000000001</c:v>
                </c:pt>
                <c:pt idx="2">
                  <c:v>4.0000000000000009</c:v>
                </c:pt>
                <c:pt idx="3">
                  <c:v>-20.225000000000001</c:v>
                </c:pt>
                <c:pt idx="4">
                  <c:v>-8.25</c:v>
                </c:pt>
                <c:pt idx="5">
                  <c:v>-4.4000000000000012</c:v>
                </c:pt>
                <c:pt idx="6">
                  <c:v>11.600000000000001</c:v>
                </c:pt>
                <c:pt idx="7">
                  <c:v>34.450000000000003</c:v>
                </c:pt>
                <c:pt idx="8">
                  <c:v>12.950000000000003</c:v>
                </c:pt>
                <c:pt idx="9">
                  <c:v>19.325000000000003</c:v>
                </c:pt>
                <c:pt idx="10">
                  <c:v>22.049999999999997</c:v>
                </c:pt>
                <c:pt idx="11">
                  <c:v>22.474999999999998</c:v>
                </c:pt>
                <c:pt idx="12">
                  <c:v>27.225000000000001</c:v>
                </c:pt>
                <c:pt idx="13">
                  <c:v>23.925000000000001</c:v>
                </c:pt>
                <c:pt idx="14">
                  <c:v>5.4750000000000023</c:v>
                </c:pt>
                <c:pt idx="15">
                  <c:v>14.050000000000002</c:v>
                </c:pt>
                <c:pt idx="16">
                  <c:v>12.5</c:v>
                </c:pt>
                <c:pt idx="17">
                  <c:v>-13.925000000000002</c:v>
                </c:pt>
                <c:pt idx="18">
                  <c:v>13.350000000000001</c:v>
                </c:pt>
                <c:pt idx="19">
                  <c:v>22.450000000000003</c:v>
                </c:pt>
                <c:pt idx="20">
                  <c:v>14.400000000000002</c:v>
                </c:pt>
                <c:pt idx="21">
                  <c:v>13.125</c:v>
                </c:pt>
                <c:pt idx="22">
                  <c:v>5.8250000000000011</c:v>
                </c:pt>
                <c:pt idx="23">
                  <c:v>13.225000000000001</c:v>
                </c:pt>
                <c:pt idx="24">
                  <c:v>-2.4999999999999467E-2</c:v>
                </c:pt>
                <c:pt idx="25">
                  <c:v>4.0499999999999989</c:v>
                </c:pt>
                <c:pt idx="26">
                  <c:v>-1.4000000000000017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A53-426A-832E-1B513073877F}"/>
            </c:ext>
          </c:extLst>
        </c:ser>
        <c:ser>
          <c:idx val="3"/>
          <c:order val="5"/>
          <c:tx>
            <c:strRef>
              <c:f>'S. 12 unten links'!$F$35</c:f>
              <c:strCache>
                <c:ptCount val="1"/>
                <c:pt idx="0">
                  <c:v>Ernährung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'S. 12 unten links'!$A$57:$A$83</c:f>
              <c:strCache>
                <c:ptCount val="27"/>
                <c:pt idx="0">
                  <c:v>H07</c:v>
                </c:pt>
                <c:pt idx="1">
                  <c:v>F08</c:v>
                </c:pt>
                <c:pt idx="2">
                  <c:v>H08</c:v>
                </c:pt>
                <c:pt idx="3">
                  <c:v>F09</c:v>
                </c:pt>
                <c:pt idx="4">
                  <c:v>H09</c:v>
                </c:pt>
                <c:pt idx="5">
                  <c:v>F10</c:v>
                </c:pt>
                <c:pt idx="6">
                  <c:v>H10</c:v>
                </c:pt>
                <c:pt idx="7">
                  <c:v>F11</c:v>
                </c:pt>
                <c:pt idx="8">
                  <c:v>H11</c:v>
                </c:pt>
                <c:pt idx="9">
                  <c:v>F12</c:v>
                </c:pt>
                <c:pt idx="10">
                  <c:v>H12</c:v>
                </c:pt>
                <c:pt idx="11">
                  <c:v>F13</c:v>
                </c:pt>
                <c:pt idx="12">
                  <c:v>H13</c:v>
                </c:pt>
                <c:pt idx="13">
                  <c:v>F14</c:v>
                </c:pt>
                <c:pt idx="14">
                  <c:v>H14</c:v>
                </c:pt>
                <c:pt idx="15">
                  <c:v>F15</c:v>
                </c:pt>
                <c:pt idx="16">
                  <c:v>H15</c:v>
                </c:pt>
                <c:pt idx="17">
                  <c:v>F16</c:v>
                </c:pt>
                <c:pt idx="18">
                  <c:v>H16</c:v>
                </c:pt>
                <c:pt idx="19">
                  <c:v>F17</c:v>
                </c:pt>
                <c:pt idx="20">
                  <c:v>H17</c:v>
                </c:pt>
                <c:pt idx="21">
                  <c:v>F18</c:v>
                </c:pt>
                <c:pt idx="22">
                  <c:v>H18</c:v>
                </c:pt>
                <c:pt idx="23">
                  <c:v>F19</c:v>
                </c:pt>
                <c:pt idx="24">
                  <c:v>H19</c:v>
                </c:pt>
                <c:pt idx="25">
                  <c:v>F20</c:v>
                </c:pt>
                <c:pt idx="26">
                  <c:v>H20</c:v>
                </c:pt>
              </c:strCache>
            </c:strRef>
          </c:cat>
          <c:val>
            <c:numRef>
              <c:f>'S. 12 unten links'!$F$57:$F$83</c:f>
              <c:numCache>
                <c:formatCode>General</c:formatCode>
                <c:ptCount val="27"/>
                <c:pt idx="0">
                  <c:v>26.999999999999996</c:v>
                </c:pt>
                <c:pt idx="1">
                  <c:v>32.125</c:v>
                </c:pt>
                <c:pt idx="2">
                  <c:v>15.824999999999999</c:v>
                </c:pt>
                <c:pt idx="3">
                  <c:v>7.2249999999999961</c:v>
                </c:pt>
                <c:pt idx="4">
                  <c:v>10.7</c:v>
                </c:pt>
                <c:pt idx="5">
                  <c:v>19.299999999999997</c:v>
                </c:pt>
                <c:pt idx="6">
                  <c:v>23.349999999999998</c:v>
                </c:pt>
                <c:pt idx="7">
                  <c:v>36.525000000000006</c:v>
                </c:pt>
                <c:pt idx="8">
                  <c:v>28.15</c:v>
                </c:pt>
                <c:pt idx="9">
                  <c:v>35.5</c:v>
                </c:pt>
                <c:pt idx="10">
                  <c:v>31.674999999999997</c:v>
                </c:pt>
                <c:pt idx="11">
                  <c:v>29.625</c:v>
                </c:pt>
                <c:pt idx="12">
                  <c:v>39.75</c:v>
                </c:pt>
                <c:pt idx="13">
                  <c:v>37.675000000000004</c:v>
                </c:pt>
                <c:pt idx="14">
                  <c:v>33.225000000000001</c:v>
                </c:pt>
                <c:pt idx="15">
                  <c:v>34.374999999999993</c:v>
                </c:pt>
                <c:pt idx="16">
                  <c:v>35.75</c:v>
                </c:pt>
                <c:pt idx="17">
                  <c:v>30.874999999999996</c:v>
                </c:pt>
                <c:pt idx="18">
                  <c:v>36.700000000000003</c:v>
                </c:pt>
                <c:pt idx="19">
                  <c:v>34.075000000000003</c:v>
                </c:pt>
                <c:pt idx="20">
                  <c:v>35.825000000000003</c:v>
                </c:pt>
                <c:pt idx="21">
                  <c:v>34.299999999999997</c:v>
                </c:pt>
                <c:pt idx="22">
                  <c:v>23.75</c:v>
                </c:pt>
                <c:pt idx="23">
                  <c:v>35.450000000000003</c:v>
                </c:pt>
                <c:pt idx="24">
                  <c:v>33.799999999999997</c:v>
                </c:pt>
                <c:pt idx="25">
                  <c:v>3.8749999999999987</c:v>
                </c:pt>
                <c:pt idx="26">
                  <c:v>14.650000000000002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A53-426A-832E-1B513073877F}"/>
            </c:ext>
          </c:extLst>
        </c:ser>
        <c:ser>
          <c:idx val="5"/>
          <c:order val="6"/>
          <c:tx>
            <c:strRef>
              <c:f>'S. 12 unten links'!$H$35</c:f>
              <c:strCache>
                <c:ptCount val="1"/>
                <c:pt idx="0">
                  <c:v>Handel</c:v>
                </c:pt>
              </c:strCache>
            </c:strRef>
          </c:tx>
          <c:spPr>
            <a:ln w="12700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'S. 12 unten links'!$A$57:$A$83</c:f>
              <c:strCache>
                <c:ptCount val="27"/>
                <c:pt idx="0">
                  <c:v>H07</c:v>
                </c:pt>
                <c:pt idx="1">
                  <c:v>F08</c:v>
                </c:pt>
                <c:pt idx="2">
                  <c:v>H08</c:v>
                </c:pt>
                <c:pt idx="3">
                  <c:v>F09</c:v>
                </c:pt>
                <c:pt idx="4">
                  <c:v>H09</c:v>
                </c:pt>
                <c:pt idx="5">
                  <c:v>F10</c:v>
                </c:pt>
                <c:pt idx="6">
                  <c:v>H10</c:v>
                </c:pt>
                <c:pt idx="7">
                  <c:v>F11</c:v>
                </c:pt>
                <c:pt idx="8">
                  <c:v>H11</c:v>
                </c:pt>
                <c:pt idx="9">
                  <c:v>F12</c:v>
                </c:pt>
                <c:pt idx="10">
                  <c:v>H12</c:v>
                </c:pt>
                <c:pt idx="11">
                  <c:v>F13</c:v>
                </c:pt>
                <c:pt idx="12">
                  <c:v>H13</c:v>
                </c:pt>
                <c:pt idx="13">
                  <c:v>F14</c:v>
                </c:pt>
                <c:pt idx="14">
                  <c:v>H14</c:v>
                </c:pt>
                <c:pt idx="15">
                  <c:v>F15</c:v>
                </c:pt>
                <c:pt idx="16">
                  <c:v>H15</c:v>
                </c:pt>
                <c:pt idx="17">
                  <c:v>F16</c:v>
                </c:pt>
                <c:pt idx="18">
                  <c:v>H16</c:v>
                </c:pt>
                <c:pt idx="19">
                  <c:v>F17</c:v>
                </c:pt>
                <c:pt idx="20">
                  <c:v>H17</c:v>
                </c:pt>
                <c:pt idx="21">
                  <c:v>F18</c:v>
                </c:pt>
                <c:pt idx="22">
                  <c:v>H18</c:v>
                </c:pt>
                <c:pt idx="23">
                  <c:v>F19</c:v>
                </c:pt>
                <c:pt idx="24">
                  <c:v>H19</c:v>
                </c:pt>
                <c:pt idx="25">
                  <c:v>F20</c:v>
                </c:pt>
                <c:pt idx="26">
                  <c:v>H20</c:v>
                </c:pt>
              </c:strCache>
            </c:strRef>
          </c:cat>
          <c:val>
            <c:numRef>
              <c:f>'S. 12 unten links'!$H$57:$H$83</c:f>
              <c:numCache>
                <c:formatCode>General</c:formatCode>
                <c:ptCount val="27"/>
                <c:pt idx="0">
                  <c:v>31.25</c:v>
                </c:pt>
                <c:pt idx="1">
                  <c:v>32.15</c:v>
                </c:pt>
                <c:pt idx="2">
                  <c:v>15.875</c:v>
                </c:pt>
                <c:pt idx="3">
                  <c:v>-12.75</c:v>
                </c:pt>
                <c:pt idx="4">
                  <c:v>9.7750000000000004</c:v>
                </c:pt>
                <c:pt idx="5">
                  <c:v>22.974999999999998</c:v>
                </c:pt>
                <c:pt idx="6">
                  <c:v>38.799999999999997</c:v>
                </c:pt>
                <c:pt idx="7">
                  <c:v>45.225000000000001</c:v>
                </c:pt>
                <c:pt idx="8">
                  <c:v>31.950000000000003</c:v>
                </c:pt>
                <c:pt idx="9">
                  <c:v>39.575000000000003</c:v>
                </c:pt>
                <c:pt idx="10">
                  <c:v>24.124999999999996</c:v>
                </c:pt>
                <c:pt idx="11">
                  <c:v>28.099999999999998</c:v>
                </c:pt>
                <c:pt idx="12">
                  <c:v>27.874999999999996</c:v>
                </c:pt>
                <c:pt idx="13">
                  <c:v>39.15</c:v>
                </c:pt>
                <c:pt idx="14">
                  <c:v>29.074999999999996</c:v>
                </c:pt>
                <c:pt idx="15">
                  <c:v>36.674999999999997</c:v>
                </c:pt>
                <c:pt idx="16">
                  <c:v>27.949999999999996</c:v>
                </c:pt>
                <c:pt idx="17">
                  <c:v>31.800000000000004</c:v>
                </c:pt>
                <c:pt idx="18">
                  <c:v>33.65</c:v>
                </c:pt>
                <c:pt idx="19">
                  <c:v>34.6</c:v>
                </c:pt>
                <c:pt idx="20">
                  <c:v>33.099999999999994</c:v>
                </c:pt>
                <c:pt idx="21">
                  <c:v>38.675000000000004</c:v>
                </c:pt>
                <c:pt idx="22">
                  <c:v>36.650000000000006</c:v>
                </c:pt>
                <c:pt idx="23">
                  <c:v>37.425000000000004</c:v>
                </c:pt>
                <c:pt idx="24">
                  <c:v>21.35</c:v>
                </c:pt>
                <c:pt idx="25">
                  <c:v>3.8250000000000002</c:v>
                </c:pt>
                <c:pt idx="26">
                  <c:v>18.45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A53-426A-832E-1B513073877F}"/>
            </c:ext>
          </c:extLst>
        </c:ser>
        <c:ser>
          <c:idx val="1"/>
          <c:order val="7"/>
          <c:tx>
            <c:strRef>
              <c:f>'S. 12 unten links'!$D$35</c:f>
              <c:strCache>
                <c:ptCount val="1"/>
                <c:pt idx="0">
                  <c:v>Metall/Kfz/MBau</c:v>
                </c:pt>
              </c:strCache>
            </c:strRef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'S. 12 unten links'!$A$57:$A$83</c:f>
              <c:strCache>
                <c:ptCount val="27"/>
                <c:pt idx="0">
                  <c:v>H07</c:v>
                </c:pt>
                <c:pt idx="1">
                  <c:v>F08</c:v>
                </c:pt>
                <c:pt idx="2">
                  <c:v>H08</c:v>
                </c:pt>
                <c:pt idx="3">
                  <c:v>F09</c:v>
                </c:pt>
                <c:pt idx="4">
                  <c:v>H09</c:v>
                </c:pt>
                <c:pt idx="5">
                  <c:v>F10</c:v>
                </c:pt>
                <c:pt idx="6">
                  <c:v>H10</c:v>
                </c:pt>
                <c:pt idx="7">
                  <c:v>F11</c:v>
                </c:pt>
                <c:pt idx="8">
                  <c:v>H11</c:v>
                </c:pt>
                <c:pt idx="9">
                  <c:v>F12</c:v>
                </c:pt>
                <c:pt idx="10">
                  <c:v>H12</c:v>
                </c:pt>
                <c:pt idx="11">
                  <c:v>F13</c:v>
                </c:pt>
                <c:pt idx="12">
                  <c:v>H13</c:v>
                </c:pt>
                <c:pt idx="13">
                  <c:v>F14</c:v>
                </c:pt>
                <c:pt idx="14">
                  <c:v>H14</c:v>
                </c:pt>
                <c:pt idx="15">
                  <c:v>F15</c:v>
                </c:pt>
                <c:pt idx="16">
                  <c:v>H15</c:v>
                </c:pt>
                <c:pt idx="17">
                  <c:v>F16</c:v>
                </c:pt>
                <c:pt idx="18">
                  <c:v>H16</c:v>
                </c:pt>
                <c:pt idx="19">
                  <c:v>F17</c:v>
                </c:pt>
                <c:pt idx="20">
                  <c:v>H17</c:v>
                </c:pt>
                <c:pt idx="21">
                  <c:v>F18</c:v>
                </c:pt>
                <c:pt idx="22">
                  <c:v>H18</c:v>
                </c:pt>
                <c:pt idx="23">
                  <c:v>F19</c:v>
                </c:pt>
                <c:pt idx="24">
                  <c:v>H19</c:v>
                </c:pt>
                <c:pt idx="25">
                  <c:v>F20</c:v>
                </c:pt>
                <c:pt idx="26">
                  <c:v>H20</c:v>
                </c:pt>
              </c:strCache>
            </c:strRef>
          </c:cat>
          <c:val>
            <c:numRef>
              <c:f>'S. 12 unten links'!$D$57:$D$83</c:f>
              <c:numCache>
                <c:formatCode>General</c:formatCode>
                <c:ptCount val="27"/>
                <c:pt idx="0">
                  <c:v>43.4</c:v>
                </c:pt>
                <c:pt idx="1">
                  <c:v>42.524999999999999</c:v>
                </c:pt>
                <c:pt idx="2">
                  <c:v>25.775000000000002</c:v>
                </c:pt>
                <c:pt idx="3">
                  <c:v>-30.274999999999999</c:v>
                </c:pt>
                <c:pt idx="4">
                  <c:v>-11.324999999999996</c:v>
                </c:pt>
                <c:pt idx="5">
                  <c:v>13.975000000000001</c:v>
                </c:pt>
                <c:pt idx="6">
                  <c:v>37.424999999999997</c:v>
                </c:pt>
                <c:pt idx="7">
                  <c:v>48.825000000000003</c:v>
                </c:pt>
                <c:pt idx="8">
                  <c:v>31.924999999999997</c:v>
                </c:pt>
                <c:pt idx="9">
                  <c:v>36.300000000000004</c:v>
                </c:pt>
                <c:pt idx="10">
                  <c:v>11.55</c:v>
                </c:pt>
                <c:pt idx="11">
                  <c:v>30.024999999999995</c:v>
                </c:pt>
                <c:pt idx="12">
                  <c:v>27.425000000000001</c:v>
                </c:pt>
                <c:pt idx="13">
                  <c:v>35.075000000000003</c:v>
                </c:pt>
                <c:pt idx="14">
                  <c:v>23.275000000000006</c:v>
                </c:pt>
                <c:pt idx="15">
                  <c:v>31.375000000000004</c:v>
                </c:pt>
                <c:pt idx="16">
                  <c:v>20.549999999999997</c:v>
                </c:pt>
                <c:pt idx="17">
                  <c:v>24.25</c:v>
                </c:pt>
                <c:pt idx="18">
                  <c:v>32.1</c:v>
                </c:pt>
                <c:pt idx="19">
                  <c:v>36.725000000000001</c:v>
                </c:pt>
                <c:pt idx="20">
                  <c:v>42.524999999999999</c:v>
                </c:pt>
                <c:pt idx="21">
                  <c:v>43.725000000000001</c:v>
                </c:pt>
                <c:pt idx="22">
                  <c:v>39.174999999999997</c:v>
                </c:pt>
                <c:pt idx="23">
                  <c:v>24.849999999999998</c:v>
                </c:pt>
                <c:pt idx="24">
                  <c:v>7.4250000000000034</c:v>
                </c:pt>
                <c:pt idx="25">
                  <c:v>-6.2749999999999995</c:v>
                </c:pt>
                <c:pt idx="26">
                  <c:v>5.7750000000000004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A53-426A-832E-1B513073877F}"/>
            </c:ext>
          </c:extLst>
        </c:ser>
        <c:ser>
          <c:idx val="8"/>
          <c:order val="8"/>
          <c:tx>
            <c:strRef>
              <c:f>'S. 12 unten links'!$K$35</c:f>
              <c:strCache>
                <c:ptCount val="1"/>
                <c:pt idx="0">
                  <c:v>Insgesamt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'S. 12 unten links'!$A$57:$A$83</c:f>
              <c:strCache>
                <c:ptCount val="27"/>
                <c:pt idx="0">
                  <c:v>H07</c:v>
                </c:pt>
                <c:pt idx="1">
                  <c:v>F08</c:v>
                </c:pt>
                <c:pt idx="2">
                  <c:v>H08</c:v>
                </c:pt>
                <c:pt idx="3">
                  <c:v>F09</c:v>
                </c:pt>
                <c:pt idx="4">
                  <c:v>H09</c:v>
                </c:pt>
                <c:pt idx="5">
                  <c:v>F10</c:v>
                </c:pt>
                <c:pt idx="6">
                  <c:v>H10</c:v>
                </c:pt>
                <c:pt idx="7">
                  <c:v>F11</c:v>
                </c:pt>
                <c:pt idx="8">
                  <c:v>H11</c:v>
                </c:pt>
                <c:pt idx="9">
                  <c:v>F12</c:v>
                </c:pt>
                <c:pt idx="10">
                  <c:v>H12</c:v>
                </c:pt>
                <c:pt idx="11">
                  <c:v>F13</c:v>
                </c:pt>
                <c:pt idx="12">
                  <c:v>H13</c:v>
                </c:pt>
                <c:pt idx="13">
                  <c:v>F14</c:v>
                </c:pt>
                <c:pt idx="14">
                  <c:v>H14</c:v>
                </c:pt>
                <c:pt idx="15">
                  <c:v>F15</c:v>
                </c:pt>
                <c:pt idx="16">
                  <c:v>H15</c:v>
                </c:pt>
                <c:pt idx="17">
                  <c:v>F16</c:v>
                </c:pt>
                <c:pt idx="18">
                  <c:v>H16</c:v>
                </c:pt>
                <c:pt idx="19">
                  <c:v>F17</c:v>
                </c:pt>
                <c:pt idx="20">
                  <c:v>H17</c:v>
                </c:pt>
                <c:pt idx="21">
                  <c:v>F18</c:v>
                </c:pt>
                <c:pt idx="22">
                  <c:v>H18</c:v>
                </c:pt>
                <c:pt idx="23">
                  <c:v>F19</c:v>
                </c:pt>
                <c:pt idx="24">
                  <c:v>H19</c:v>
                </c:pt>
                <c:pt idx="25">
                  <c:v>F20</c:v>
                </c:pt>
                <c:pt idx="26">
                  <c:v>H20</c:v>
                </c:pt>
              </c:strCache>
            </c:strRef>
          </c:cat>
          <c:val>
            <c:numRef>
              <c:f>'S. 12 unten links'!$K$57:$K$83</c:f>
              <c:numCache>
                <c:formatCode>General</c:formatCode>
                <c:ptCount val="27"/>
                <c:pt idx="0">
                  <c:v>36.15</c:v>
                </c:pt>
                <c:pt idx="1">
                  <c:v>35.875</c:v>
                </c:pt>
                <c:pt idx="2">
                  <c:v>20.75</c:v>
                </c:pt>
                <c:pt idx="3">
                  <c:v>-11.274999999999999</c:v>
                </c:pt>
                <c:pt idx="4">
                  <c:v>6.2250000000000014</c:v>
                </c:pt>
                <c:pt idx="5">
                  <c:v>20.825000000000003</c:v>
                </c:pt>
                <c:pt idx="6">
                  <c:v>33.325000000000003</c:v>
                </c:pt>
                <c:pt idx="7">
                  <c:v>43.424999999999997</c:v>
                </c:pt>
                <c:pt idx="8">
                  <c:v>31.024999999999999</c:v>
                </c:pt>
                <c:pt idx="9">
                  <c:v>35.824999999999996</c:v>
                </c:pt>
                <c:pt idx="10">
                  <c:v>21.324999999999999</c:v>
                </c:pt>
                <c:pt idx="11">
                  <c:v>30.15</c:v>
                </c:pt>
                <c:pt idx="12">
                  <c:v>32.174999999999997</c:v>
                </c:pt>
                <c:pt idx="13">
                  <c:v>37.675000000000004</c:v>
                </c:pt>
                <c:pt idx="14">
                  <c:v>28.575000000000003</c:v>
                </c:pt>
                <c:pt idx="15">
                  <c:v>33.699999999999996</c:v>
                </c:pt>
                <c:pt idx="16">
                  <c:v>26.65</c:v>
                </c:pt>
                <c:pt idx="17">
                  <c:v>29.849999999999998</c:v>
                </c:pt>
                <c:pt idx="18">
                  <c:v>33.475000000000001</c:v>
                </c:pt>
                <c:pt idx="19">
                  <c:v>38</c:v>
                </c:pt>
                <c:pt idx="20">
                  <c:v>38.25</c:v>
                </c:pt>
                <c:pt idx="21">
                  <c:v>41.375</c:v>
                </c:pt>
                <c:pt idx="22">
                  <c:v>36.675000000000004</c:v>
                </c:pt>
                <c:pt idx="23">
                  <c:v>33.5</c:v>
                </c:pt>
                <c:pt idx="24">
                  <c:v>20.875000000000004</c:v>
                </c:pt>
                <c:pt idx="25">
                  <c:v>5.625</c:v>
                </c:pt>
                <c:pt idx="26">
                  <c:v>13.824999999999999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A53-426A-832E-1B5130738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1345024"/>
        <c:axId val="921355008"/>
      </c:lineChart>
      <c:catAx>
        <c:axId val="92134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700"/>
            </a:pPr>
            <a:endParaRPr lang="de-DE"/>
          </a:p>
        </c:txPr>
        <c:crossAx val="92135500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921355008"/>
        <c:scaling>
          <c:orientation val="minMax"/>
          <c:max val="52"/>
          <c:min val="-3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0_ ;[Red]\-0\ 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/>
            </a:pPr>
            <a:endParaRPr lang="de-DE"/>
          </a:p>
        </c:txPr>
        <c:crossAx val="921345024"/>
        <c:crosses val="autoZero"/>
        <c:crossBetween val="midCat"/>
        <c:majorUnit val="10"/>
        <c:min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913944131066743"/>
          <c:y val="0.68986203508429078"/>
          <c:w val="0.69503815079349818"/>
          <c:h val="0.2168044144430239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/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1.8043569553805778E-2"/>
          <c:w val="1"/>
          <c:h val="0.64027821522309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'S. 13 Auslandsengagement'!$A$6</c:f>
              <c:strCache>
                <c:ptCount val="1"/>
                <c:pt idx="0">
                  <c:v>Frühjahr 2011</c:v>
                </c:pt>
              </c:strCache>
            </c:strRef>
          </c:tx>
          <c:spPr>
            <a:solidFill>
              <a:srgbClr val="0E3C8A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9612518628912071E-3"/>
                  <c:y val="2.0833333333333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14E-4620-AE78-92B33B9EEFED}"/>
                </c:ext>
              </c:extLst>
            </c:dLbl>
            <c:dLbl>
              <c:idx val="2"/>
              <c:layout>
                <c:manualLayout>
                  <c:x val="0"/>
                  <c:y val="2.102002397275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91C-44E5-94A7-769E2EBCEE15}"/>
                </c:ext>
              </c:extLst>
            </c:dLbl>
            <c:dLbl>
              <c:idx val="3"/>
              <c:layout>
                <c:manualLayout>
                  <c:x val="-3.642945165931205E-17"/>
                  <c:y val="2.50373312315516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4E-4620-AE78-92B33B9EEFED}"/>
                </c:ext>
              </c:extLst>
            </c:dLbl>
            <c:dLbl>
              <c:idx val="4"/>
              <c:layout>
                <c:manualLayout>
                  <c:x val="-1.9907059745252163E-3"/>
                  <c:y val="2.50806211521722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14E-4620-AE78-92B33B9EEFED}"/>
                </c:ext>
              </c:extLst>
            </c:dLbl>
            <c:dLbl>
              <c:idx val="5"/>
              <c:layout>
                <c:manualLayout>
                  <c:x val="-3.9741679085941381E-3"/>
                  <c:y val="2.4999925519600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14E-4620-AE78-92B33B9EEFED}"/>
                </c:ext>
              </c:extLst>
            </c:dLbl>
            <c:dLbl>
              <c:idx val="6"/>
              <c:layout>
                <c:manualLayout>
                  <c:x val="0"/>
                  <c:y val="2.0789916844877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14E-4620-AE78-92B33B9EEFED}"/>
                </c:ext>
              </c:extLst>
            </c:dLbl>
            <c:dLbl>
              <c:idx val="7"/>
              <c:layout>
                <c:manualLayout>
                  <c:x val="-3.9741679085941381E-3"/>
                  <c:y val="2.0833333333333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14E-4620-AE78-92B33B9EEFED}"/>
                </c:ext>
              </c:extLst>
            </c:dLbl>
            <c:dLbl>
              <c:idx val="8"/>
              <c:layout>
                <c:manualLayout>
                  <c:x val="-3.9741679085941381E-3"/>
                  <c:y val="2.0819553805774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14E-4620-AE78-92B33B9EEFED}"/>
                </c:ext>
              </c:extLst>
            </c:dLbl>
            <c:dLbl>
              <c:idx val="9"/>
              <c:layout>
                <c:manualLayout>
                  <c:x val="-1.987083954297069E-3"/>
                  <c:y val="2.500000000000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14E-4620-AE78-92B33B9EEFED}"/>
                </c:ext>
              </c:extLst>
            </c:dLbl>
            <c:dLbl>
              <c:idx val="11"/>
              <c:layout>
                <c:manualLayout>
                  <c:x val="-7.9483358171882762E-3"/>
                  <c:y val="2.500000000000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14E-4620-AE78-92B33B9EEFED}"/>
                </c:ext>
              </c:extLst>
            </c:dLbl>
            <c:dLbl>
              <c:idx val="12"/>
              <c:layout>
                <c:manualLayout>
                  <c:x val="-5.9612518628912071E-3"/>
                  <c:y val="2.542032599905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14E-4620-AE78-92B33B9EEFED}"/>
                </c:ext>
              </c:extLst>
            </c:dLbl>
            <c:dLbl>
              <c:idx val="13"/>
              <c:layout>
                <c:manualLayout>
                  <c:x val="-5.9612518628912071E-3"/>
                  <c:y val="2.083333333333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14E-4620-AE78-92B33B9EEFED}"/>
                </c:ext>
              </c:extLst>
            </c:dLbl>
            <c:dLbl>
              <c:idx val="14"/>
              <c:layout>
                <c:manualLayout>
                  <c:x val="-1.987083954297069E-3"/>
                  <c:y val="2.0559569589354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14E-4620-AE78-92B33B9EEFED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'S. 13 Auslandsengagement'!$B$5:$P$5</c:f>
              <c:strCache>
                <c:ptCount val="15"/>
                <c:pt idx="0">
                  <c:v>Insgesamt</c:v>
                </c:pt>
                <c:pt idx="2">
                  <c:v>Chemie/
Kunststoff</c:v>
                </c:pt>
                <c:pt idx="3">
                  <c:v>Metall/Stahl/
Kfz/MBau</c:v>
                </c:pt>
                <c:pt idx="4">
                  <c:v>Elektro</c:v>
                </c:pt>
                <c:pt idx="5">
                  <c:v>Ernährung/
Tabak</c:v>
                </c:pt>
                <c:pt idx="6">
                  <c:v>Handel</c:v>
                </c:pt>
                <c:pt idx="7">
                  <c:v>Agrar-
wirtschaft</c:v>
                </c:pt>
                <c:pt idx="8">
                  <c:v>Dienst-
leistungen</c:v>
                </c:pt>
                <c:pt idx="9">
                  <c:v>Baugewerbe</c:v>
                </c:pt>
                <c:pt idx="11">
                  <c:v>Umsatz:
&lt; 5Mio€</c:v>
                </c:pt>
                <c:pt idx="12">
                  <c:v>5 bis 
&lt; 25Mio€</c:v>
                </c:pt>
                <c:pt idx="13">
                  <c:v>25 bis 
&lt; 50Mio€</c:v>
                </c:pt>
                <c:pt idx="14">
                  <c:v>&gt; 50Mio€</c:v>
                </c:pt>
              </c:strCache>
            </c:strRef>
          </c:cat>
          <c:val>
            <c:numRef>
              <c:f>'S. 13 Auslandsengagement'!$B$6:$P$6</c:f>
              <c:numCache>
                <c:formatCode>General</c:formatCode>
                <c:ptCount val="15"/>
                <c:pt idx="0">
                  <c:v>53.4</c:v>
                </c:pt>
                <c:pt idx="2">
                  <c:v>78.8</c:v>
                </c:pt>
                <c:pt idx="3">
                  <c:v>78.8</c:v>
                </c:pt>
                <c:pt idx="4">
                  <c:v>77.400000000000006</c:v>
                </c:pt>
                <c:pt idx="5">
                  <c:v>51.7</c:v>
                </c:pt>
                <c:pt idx="6">
                  <c:v>54.7</c:v>
                </c:pt>
                <c:pt idx="7">
                  <c:v>18.899999999999999</c:v>
                </c:pt>
                <c:pt idx="8">
                  <c:v>34</c:v>
                </c:pt>
                <c:pt idx="9">
                  <c:v>26</c:v>
                </c:pt>
                <c:pt idx="11">
                  <c:v>34.700000000000003</c:v>
                </c:pt>
                <c:pt idx="12">
                  <c:v>54.7</c:v>
                </c:pt>
                <c:pt idx="13">
                  <c:v>61.4</c:v>
                </c:pt>
                <c:pt idx="14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14E-4620-AE78-92B33B9EEFED}"/>
            </c:ext>
          </c:extLst>
        </c:ser>
        <c:ser>
          <c:idx val="2"/>
          <c:order val="1"/>
          <c:tx>
            <c:strRef>
              <c:f>'S. 13 Auslandsengagement'!$A$11</c:f>
              <c:strCache>
                <c:ptCount val="1"/>
                <c:pt idx="0">
                  <c:v>Frühjahr 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FF"/>
              </a:solidFill>
            </a:ln>
          </c:spPr>
          <c:invertIfNegative val="0"/>
          <c:dLbls>
            <c:dLbl>
              <c:idx val="0"/>
              <c:layout>
                <c:manualLayout>
                  <c:x val="1.9889864797690317E-3"/>
                  <c:y val="2.0985037402435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14E-4620-AE78-92B33B9EEFED}"/>
                </c:ext>
              </c:extLst>
            </c:dLbl>
            <c:dLbl>
              <c:idx val="2"/>
              <c:layout>
                <c:manualLayout>
                  <c:x val="1.987083954297069E-3"/>
                  <c:y val="2.4804786871852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7401887729756581E-2"/>
                      <c:h val="4.645425297979528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E14E-4620-AE78-92B33B9EEFED}"/>
                </c:ext>
              </c:extLst>
            </c:dLbl>
            <c:dLbl>
              <c:idx val="3"/>
              <c:layout>
                <c:manualLayout>
                  <c:x val="3.9741679085941745E-3"/>
                  <c:y val="2.0895558948919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14E-4620-AE78-92B33B9EEFED}"/>
                </c:ext>
              </c:extLst>
            </c:dLbl>
            <c:dLbl>
              <c:idx val="4"/>
              <c:layout>
                <c:manualLayout>
                  <c:x val="1.9960497385745849E-3"/>
                  <c:y val="2.5029846309977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14E-4620-AE78-92B33B9EEFED}"/>
                </c:ext>
              </c:extLst>
            </c:dLbl>
            <c:dLbl>
              <c:idx val="5"/>
              <c:layout>
                <c:manualLayout>
                  <c:x val="5.4711196787108415E-6"/>
                  <c:y val="2.5112113155638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14E-4620-AE78-92B33B9EEFED}"/>
                </c:ext>
              </c:extLst>
            </c:dLbl>
            <c:dLbl>
              <c:idx val="6"/>
              <c:layout>
                <c:manualLayout>
                  <c:x val="1.9960497385746213E-3"/>
                  <c:y val="1.65451192456560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14E-4620-AE78-92B33B9EEFED}"/>
                </c:ext>
              </c:extLst>
            </c:dLbl>
            <c:dLbl>
              <c:idx val="7"/>
              <c:layout>
                <c:manualLayout>
                  <c:x val="-1.5646330348795819E-7"/>
                  <c:y val="2.5336614173228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14E-4620-AE78-92B33B9EEFED}"/>
                </c:ext>
              </c:extLst>
            </c:dLbl>
            <c:dLbl>
              <c:idx val="8"/>
              <c:layout>
                <c:manualLayout>
                  <c:x val="6.244485338885097E-6"/>
                  <c:y val="2.5051194427156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14E-4620-AE78-92B33B9EEFED}"/>
                </c:ext>
              </c:extLst>
            </c:dLbl>
            <c:dLbl>
              <c:idx val="9"/>
              <c:layout>
                <c:manualLayout>
                  <c:x val="3.9725854604652265E-3"/>
                  <c:y val="2.0907689099158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14E-4620-AE78-92B33B9EEFED}"/>
                </c:ext>
              </c:extLst>
            </c:dLbl>
            <c:dLbl>
              <c:idx val="11"/>
              <c:layout>
                <c:manualLayout>
                  <c:x val="-1.8758124612722886E-6"/>
                  <c:y val="2.4884526615125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E14E-4620-AE78-92B33B9EEFED}"/>
                </c:ext>
              </c:extLst>
            </c:dLbl>
            <c:dLbl>
              <c:idx val="12"/>
              <c:layout>
                <c:manualLayout>
                  <c:x val="1.9870839542969233E-3"/>
                  <c:y val="2.4833751471815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E14E-4620-AE78-92B33B9EEFED}"/>
                </c:ext>
              </c:extLst>
            </c:dLbl>
            <c:dLbl>
              <c:idx val="13"/>
              <c:layout>
                <c:manualLayout>
                  <c:x val="1.987083954297069E-3"/>
                  <c:y val="2.51700718553795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E14E-4620-AE78-92B33B9EEFED}"/>
                </c:ext>
              </c:extLst>
            </c:dLbl>
            <c:dLbl>
              <c:idx val="14"/>
              <c:layout>
                <c:manualLayout>
                  <c:x val="0"/>
                  <c:y val="2.49333896956863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E14E-4620-AE78-92B33B9EEFE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'S. 13 Auslandsengagement'!$B$5:$P$5</c:f>
              <c:strCache>
                <c:ptCount val="15"/>
                <c:pt idx="0">
                  <c:v>Insgesamt</c:v>
                </c:pt>
                <c:pt idx="2">
                  <c:v>Chemie/
Kunststoff</c:v>
                </c:pt>
                <c:pt idx="3">
                  <c:v>Metall/Stahl/
Kfz/MBau</c:v>
                </c:pt>
                <c:pt idx="4">
                  <c:v>Elektro</c:v>
                </c:pt>
                <c:pt idx="5">
                  <c:v>Ernährung/
Tabak</c:v>
                </c:pt>
                <c:pt idx="6">
                  <c:v>Handel</c:v>
                </c:pt>
                <c:pt idx="7">
                  <c:v>Agrar-
wirtschaft</c:v>
                </c:pt>
                <c:pt idx="8">
                  <c:v>Dienst-
leistungen</c:v>
                </c:pt>
                <c:pt idx="9">
                  <c:v>Baugewerbe</c:v>
                </c:pt>
                <c:pt idx="11">
                  <c:v>Umsatz:
&lt; 5Mio€</c:v>
                </c:pt>
                <c:pt idx="12">
                  <c:v>5 bis 
&lt; 25Mio€</c:v>
                </c:pt>
                <c:pt idx="13">
                  <c:v>25 bis 
&lt; 50Mio€</c:v>
                </c:pt>
                <c:pt idx="14">
                  <c:v>&gt; 50Mio€</c:v>
                </c:pt>
              </c:strCache>
            </c:strRef>
          </c:cat>
          <c:val>
            <c:numRef>
              <c:f>'S. 13 Auslandsengagement'!$B$11:$P$11</c:f>
              <c:numCache>
                <c:formatCode>General</c:formatCode>
                <c:ptCount val="15"/>
                <c:pt idx="0">
                  <c:v>57.4</c:v>
                </c:pt>
                <c:pt idx="2">
                  <c:v>88.5</c:v>
                </c:pt>
                <c:pt idx="3">
                  <c:v>84</c:v>
                </c:pt>
                <c:pt idx="4">
                  <c:v>84</c:v>
                </c:pt>
                <c:pt idx="5">
                  <c:v>62.5</c:v>
                </c:pt>
                <c:pt idx="6">
                  <c:v>57.4</c:v>
                </c:pt>
                <c:pt idx="7">
                  <c:v>21.8</c:v>
                </c:pt>
                <c:pt idx="8">
                  <c:v>32.200000000000003</c:v>
                </c:pt>
                <c:pt idx="9">
                  <c:v>24</c:v>
                </c:pt>
                <c:pt idx="11">
                  <c:v>34.200000000000003</c:v>
                </c:pt>
                <c:pt idx="12">
                  <c:v>59</c:v>
                </c:pt>
                <c:pt idx="13">
                  <c:v>63.9</c:v>
                </c:pt>
                <c:pt idx="14">
                  <c:v>68.900000000000006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E14E-4620-AE78-92B33B9EEFED}"/>
            </c:ext>
          </c:extLst>
        </c:ser>
        <c:ser>
          <c:idx val="3"/>
          <c:order val="2"/>
          <c:tx>
            <c:strRef>
              <c:f>'S. 13 Auslandsengagement'!$A$21</c:f>
              <c:strCache>
                <c:ptCount val="1"/>
                <c:pt idx="0">
                  <c:v>Frühjahr 2020</c:v>
                </c:pt>
              </c:strCache>
            </c:strRef>
          </c:tx>
          <c:spPr>
            <a:solidFill>
              <a:srgbClr val="ABABAB"/>
            </a:solidFill>
            <a:ln w="12700">
              <a:solidFill>
                <a:schemeClr val="bg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2.5164138005774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E14E-4620-AE78-92B33B9EEFED}"/>
                </c:ext>
              </c:extLst>
            </c:dLbl>
            <c:dLbl>
              <c:idx val="2"/>
              <c:layout>
                <c:manualLayout>
                  <c:x val="0"/>
                  <c:y val="2.9203930314151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E14E-4620-AE78-92B33B9EEFED}"/>
                </c:ext>
              </c:extLst>
            </c:dLbl>
            <c:dLbl>
              <c:idx val="3"/>
              <c:layout>
                <c:manualLayout>
                  <c:x val="-1.5646330352438765E-7"/>
                  <c:y val="2.9602497084983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E14E-4620-AE78-92B33B9EEFED}"/>
                </c:ext>
              </c:extLst>
            </c:dLbl>
            <c:dLbl>
              <c:idx val="4"/>
              <c:layout>
                <c:manualLayout>
                  <c:x val="-1.987083954297069E-3"/>
                  <c:y val="2.4958624766195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E14E-4620-AE78-92B33B9EEFED}"/>
                </c:ext>
              </c:extLst>
            </c:dLbl>
            <c:dLbl>
              <c:idx val="5"/>
              <c:layout>
                <c:manualLayout>
                  <c:x val="-1.983359042385233E-3"/>
                  <c:y val="2.5593259023027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E14E-4620-AE78-92B33B9EEFED}"/>
                </c:ext>
              </c:extLst>
            </c:dLbl>
            <c:dLbl>
              <c:idx val="6"/>
              <c:layout>
                <c:manualLayout>
                  <c:x val="1.987083954297069E-3"/>
                  <c:y val="1.6807150274783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E14E-4620-AE78-92B33B9EEFED}"/>
                </c:ext>
              </c:extLst>
            </c:dLbl>
            <c:dLbl>
              <c:idx val="7"/>
              <c:layout>
                <c:manualLayout>
                  <c:x val="3.9741679085940652E-3"/>
                  <c:y val="2.0833326437000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E14E-4620-AE78-92B33B9EEFED}"/>
                </c:ext>
              </c:extLst>
            </c:dLbl>
            <c:dLbl>
              <c:idx val="8"/>
              <c:layout>
                <c:manualLayout>
                  <c:x val="1.8758124611994975E-6"/>
                  <c:y val="2.4942965384444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E14E-4620-AE78-92B33B9EEFED}"/>
                </c:ext>
              </c:extLst>
            </c:dLbl>
            <c:dLbl>
              <c:idx val="9"/>
              <c:layout>
                <c:manualLayout>
                  <c:x val="-1.9872404176005569E-3"/>
                  <c:y val="2.50879265091862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E14E-4620-AE78-92B33B9EEFED}"/>
                </c:ext>
              </c:extLst>
            </c:dLbl>
            <c:dLbl>
              <c:idx val="11"/>
              <c:layout>
                <c:manualLayout>
                  <c:x val="1.987083954297069E-3"/>
                  <c:y val="1.6832677165354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E14E-4620-AE78-92B33B9EEFED}"/>
                </c:ext>
              </c:extLst>
            </c:dLbl>
            <c:dLbl>
              <c:idx val="12"/>
              <c:layout>
                <c:manualLayout>
                  <c:x val="3.9741679085941381E-3"/>
                  <c:y val="2.49995952512564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E14E-4620-AE78-92B33B9EEFED}"/>
                </c:ext>
              </c:extLst>
            </c:dLbl>
            <c:dLbl>
              <c:idx val="13"/>
              <c:layout>
                <c:manualLayout>
                  <c:x val="3.9741679085941381E-3"/>
                  <c:y val="2.0625774389268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E14E-4620-AE78-92B33B9EEFED}"/>
                </c:ext>
              </c:extLst>
            </c:dLbl>
            <c:dLbl>
              <c:idx val="14"/>
              <c:layout>
                <c:manualLayout>
                  <c:x val="0"/>
                  <c:y val="2.528824742322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E14E-4620-AE78-92B33B9EEFE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'S. 13 Auslandsengagement'!$B$5:$P$5</c:f>
              <c:strCache>
                <c:ptCount val="15"/>
                <c:pt idx="0">
                  <c:v>Insgesamt</c:v>
                </c:pt>
                <c:pt idx="2">
                  <c:v>Chemie/
Kunststoff</c:v>
                </c:pt>
                <c:pt idx="3">
                  <c:v>Metall/Stahl/
Kfz/MBau</c:v>
                </c:pt>
                <c:pt idx="4">
                  <c:v>Elektro</c:v>
                </c:pt>
                <c:pt idx="5">
                  <c:v>Ernährung/
Tabak</c:v>
                </c:pt>
                <c:pt idx="6">
                  <c:v>Handel</c:v>
                </c:pt>
                <c:pt idx="7">
                  <c:v>Agrar-
wirtschaft</c:v>
                </c:pt>
                <c:pt idx="8">
                  <c:v>Dienst-
leistungen</c:v>
                </c:pt>
                <c:pt idx="9">
                  <c:v>Baugewerbe</c:v>
                </c:pt>
                <c:pt idx="11">
                  <c:v>Umsatz:
&lt; 5Mio€</c:v>
                </c:pt>
                <c:pt idx="12">
                  <c:v>5 bis 
&lt; 25Mio€</c:v>
                </c:pt>
                <c:pt idx="13">
                  <c:v>25 bis 
&lt; 50Mio€</c:v>
                </c:pt>
                <c:pt idx="14">
                  <c:v>&gt; 50Mio€</c:v>
                </c:pt>
              </c:strCache>
            </c:strRef>
          </c:cat>
          <c:val>
            <c:numRef>
              <c:f>'S. 13 Auslandsengagement'!$B$21:$P$21</c:f>
              <c:numCache>
                <c:formatCode>General</c:formatCode>
                <c:ptCount val="15"/>
                <c:pt idx="0">
                  <c:v>51.5</c:v>
                </c:pt>
                <c:pt idx="2">
                  <c:v>84</c:v>
                </c:pt>
                <c:pt idx="3">
                  <c:v>75.2</c:v>
                </c:pt>
                <c:pt idx="4">
                  <c:v>70.900000000000006</c:v>
                </c:pt>
                <c:pt idx="5">
                  <c:v>58.9</c:v>
                </c:pt>
                <c:pt idx="6">
                  <c:v>52.6</c:v>
                </c:pt>
                <c:pt idx="7">
                  <c:v>31.4</c:v>
                </c:pt>
                <c:pt idx="8">
                  <c:v>27.9</c:v>
                </c:pt>
                <c:pt idx="9">
                  <c:v>12.8</c:v>
                </c:pt>
                <c:pt idx="11">
                  <c:v>29.7</c:v>
                </c:pt>
                <c:pt idx="12">
                  <c:v>51.5</c:v>
                </c:pt>
                <c:pt idx="13">
                  <c:v>64.400000000000006</c:v>
                </c:pt>
                <c:pt idx="14">
                  <c:v>65.2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E14E-4620-AE78-92B33B9EEFED}"/>
            </c:ext>
          </c:extLst>
        </c:ser>
        <c:ser>
          <c:idx val="4"/>
          <c:order val="3"/>
          <c:tx>
            <c:strRef>
              <c:f>'S. 13 Auslandsengagement'!$A$22</c:f>
              <c:strCache>
                <c:ptCount val="1"/>
                <c:pt idx="0">
                  <c:v>Herbst 2020</c:v>
                </c:pt>
              </c:strCache>
            </c:strRef>
          </c:tx>
          <c:spPr>
            <a:solidFill>
              <a:srgbClr val="F08200"/>
            </a:solidFill>
            <a:ln w="12700">
              <a:solidFill>
                <a:schemeClr val="bg1"/>
              </a:solidFill>
            </a:ln>
          </c:spPr>
          <c:invertIfNegative val="0"/>
          <c:dLbls>
            <c:dLbl>
              <c:idx val="0"/>
              <c:layout>
                <c:manualLayout>
                  <c:x val="3.9767224178972518E-3"/>
                  <c:y val="2.5432227747571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E14E-4620-AE78-92B33B9EEFED}"/>
                </c:ext>
              </c:extLst>
            </c:dLbl>
            <c:dLbl>
              <c:idx val="2"/>
              <c:layout>
                <c:manualLayout>
                  <c:x val="5.9575803770007523E-3"/>
                  <c:y val="2.49173172579100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E14E-4620-AE78-92B33B9EEFED}"/>
                </c:ext>
              </c:extLst>
            </c:dLbl>
            <c:dLbl>
              <c:idx val="3"/>
              <c:layout>
                <c:manualLayout>
                  <c:x val="1.987083954297069E-3"/>
                  <c:y val="2.4967215351772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E14E-4620-AE78-92B33B9EEFED}"/>
                </c:ext>
              </c:extLst>
            </c:dLbl>
            <c:dLbl>
              <c:idx val="4"/>
              <c:layout>
                <c:manualLayout>
                  <c:x val="-1.8793963191083392E-6"/>
                  <c:y val="2.4872340651407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E14E-4620-AE78-92B33B9EEFED}"/>
                </c:ext>
              </c:extLst>
            </c:dLbl>
            <c:dLbl>
              <c:idx val="5"/>
              <c:layout>
                <c:manualLayout>
                  <c:x val="-7.28589033186241E-17"/>
                  <c:y val="2.07648044690888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E14E-4620-AE78-92B33B9EEFED}"/>
                </c:ext>
              </c:extLst>
            </c:dLbl>
            <c:dLbl>
              <c:idx val="6"/>
              <c:layout>
                <c:manualLayout>
                  <c:x val="1.9870839542969962E-3"/>
                  <c:y val="2.4990343851403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E14E-4620-AE78-92B33B9EEFED}"/>
                </c:ext>
              </c:extLst>
            </c:dLbl>
            <c:dLbl>
              <c:idx val="7"/>
              <c:layout>
                <c:manualLayout>
                  <c:x val="-1.564633035608171E-7"/>
                  <c:y val="2.4968809263640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E14E-4620-AE78-92B33B9EEFED}"/>
                </c:ext>
              </c:extLst>
            </c:dLbl>
            <c:dLbl>
              <c:idx val="8"/>
              <c:layout>
                <c:manualLayout>
                  <c:x val="1.987083954297069E-3"/>
                  <c:y val="2.4917654281134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E14E-4620-AE78-92B33B9EEFED}"/>
                </c:ext>
              </c:extLst>
            </c:dLbl>
            <c:dLbl>
              <c:idx val="9"/>
              <c:layout>
                <c:manualLayout>
                  <c:x val="1.987083954297069E-3"/>
                  <c:y val="2.4917554613426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E14E-4620-AE78-92B33B9EEFED}"/>
                </c:ext>
              </c:extLst>
            </c:dLbl>
            <c:dLbl>
              <c:idx val="11"/>
              <c:layout>
                <c:manualLayout>
                  <c:x val="3.9741679085941381E-3"/>
                  <c:y val="2.0754193940399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E14E-4620-AE78-92B33B9EEFED}"/>
                </c:ext>
              </c:extLst>
            </c:dLbl>
            <c:dLbl>
              <c:idx val="12"/>
              <c:layout>
                <c:manualLayout>
                  <c:x val="3.9741679085941381E-3"/>
                  <c:y val="2.0788057742782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E14E-4620-AE78-92B33B9EEFED}"/>
                </c:ext>
              </c:extLst>
            </c:dLbl>
            <c:dLbl>
              <c:idx val="13"/>
              <c:layout>
                <c:manualLayout>
                  <c:x val="5.9612518628912071E-3"/>
                  <c:y val="2.0966315322730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E14E-4620-AE78-92B33B9EEFED}"/>
                </c:ext>
              </c:extLst>
            </c:dLbl>
            <c:dLbl>
              <c:idx val="14"/>
              <c:layout>
                <c:manualLayout>
                  <c:x val="0"/>
                  <c:y val="2.4947178477690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E14E-4620-AE78-92B33B9EEFE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'S. 13 Auslandsengagement'!$B$5:$P$5</c:f>
              <c:strCache>
                <c:ptCount val="15"/>
                <c:pt idx="0">
                  <c:v>Insgesamt</c:v>
                </c:pt>
                <c:pt idx="2">
                  <c:v>Chemie/
Kunststoff</c:v>
                </c:pt>
                <c:pt idx="3">
                  <c:v>Metall/Stahl/
Kfz/MBau</c:v>
                </c:pt>
                <c:pt idx="4">
                  <c:v>Elektro</c:v>
                </c:pt>
                <c:pt idx="5">
                  <c:v>Ernährung/
Tabak</c:v>
                </c:pt>
                <c:pt idx="6">
                  <c:v>Handel</c:v>
                </c:pt>
                <c:pt idx="7">
                  <c:v>Agrar-
wirtschaft</c:v>
                </c:pt>
                <c:pt idx="8">
                  <c:v>Dienst-
leistungen</c:v>
                </c:pt>
                <c:pt idx="9">
                  <c:v>Baugewerbe</c:v>
                </c:pt>
                <c:pt idx="11">
                  <c:v>Umsatz:
&lt; 5Mio€</c:v>
                </c:pt>
                <c:pt idx="12">
                  <c:v>5 bis 
&lt; 25Mio€</c:v>
                </c:pt>
                <c:pt idx="13">
                  <c:v>25 bis 
&lt; 50Mio€</c:v>
                </c:pt>
                <c:pt idx="14">
                  <c:v>&gt; 50Mio€</c:v>
                </c:pt>
              </c:strCache>
            </c:strRef>
          </c:cat>
          <c:val>
            <c:numRef>
              <c:f>'S. 13 Auslandsengagement'!$B$22:$P$22</c:f>
              <c:numCache>
                <c:formatCode>General</c:formatCode>
                <c:ptCount val="15"/>
                <c:pt idx="0">
                  <c:v>50.1</c:v>
                </c:pt>
                <c:pt idx="2">
                  <c:v>85.1</c:v>
                </c:pt>
                <c:pt idx="3">
                  <c:v>74.8</c:v>
                </c:pt>
                <c:pt idx="4">
                  <c:v>68</c:v>
                </c:pt>
                <c:pt idx="5">
                  <c:v>60.4</c:v>
                </c:pt>
                <c:pt idx="6">
                  <c:v>48.2</c:v>
                </c:pt>
                <c:pt idx="7">
                  <c:v>27.9</c:v>
                </c:pt>
                <c:pt idx="8">
                  <c:v>26.4</c:v>
                </c:pt>
                <c:pt idx="9">
                  <c:v>16.600000000000001</c:v>
                </c:pt>
                <c:pt idx="11">
                  <c:v>31.5</c:v>
                </c:pt>
                <c:pt idx="12">
                  <c:v>49.3</c:v>
                </c:pt>
                <c:pt idx="13">
                  <c:v>60.5</c:v>
                </c:pt>
                <c:pt idx="14">
                  <c:v>61.6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E14E-4620-AE78-92B33B9EE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axId val="749350272"/>
        <c:axId val="749380736"/>
      </c:barChart>
      <c:catAx>
        <c:axId val="74935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49380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9380736"/>
        <c:scaling>
          <c:orientation val="minMax"/>
          <c:max val="100"/>
          <c:min val="0"/>
        </c:scaling>
        <c:delete val="1"/>
        <c:axPos val="l"/>
        <c:numFmt formatCode="#,##0_ ;\-#,##0\ " sourceLinked="0"/>
        <c:majorTickMark val="out"/>
        <c:minorTickMark val="none"/>
        <c:tickLblPos val="nextTo"/>
        <c:crossAx val="74935027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51585531496062997"/>
          <c:y val="7.6960629921259856E-3"/>
          <c:w val="0.48257508436445445"/>
          <c:h val="9.89706036745406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utiger 45 Light"/>
          <a:ea typeface="Frutiger 45 Light"/>
          <a:cs typeface="Frutiger 45 Light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4364261168384883E-2"/>
          <c:y val="2.6070381978951666E-2"/>
          <c:w val="0.95532754282003407"/>
          <c:h val="0.5993099406263537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'S. 14 Hausbank Zufriedenheit'!$B$48</c:f>
              <c:strCache>
                <c:ptCount val="1"/>
                <c:pt idx="0">
                  <c:v>Geschäftliches Klima zur Hausbank</c:v>
                </c:pt>
              </c:strCache>
            </c:strRef>
          </c:tx>
          <c:spPr>
            <a:solidFill>
              <a:srgbClr val="F08200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E62-497E-818B-602290B7563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E62-497E-818B-602290B7563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E62-497E-818B-602290B7563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E62-497E-818B-602290B7563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E62-497E-818B-602290B7563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E62-497E-818B-602290B7563F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E62-497E-818B-602290B7563F}"/>
              </c:ext>
            </c:extLst>
          </c:dPt>
          <c:dPt>
            <c:idx val="11"/>
            <c:invertIfNegative val="0"/>
            <c:bubble3D val="0"/>
            <c:spPr>
              <a:solidFill>
                <a:srgbClr val="0E3C8A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BE62-497E-818B-602290B7563F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2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BE62-497E-818B-602290B7563F}"/>
              </c:ext>
            </c:extLst>
          </c:dPt>
          <c:dPt>
            <c:idx val="13"/>
            <c:invertIfNegative val="0"/>
            <c:bubble3D val="0"/>
            <c:spPr>
              <a:solidFill>
                <a:srgbClr val="0E3C8A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BE62-497E-818B-602290B7563F}"/>
              </c:ext>
            </c:extLst>
          </c:dPt>
          <c:dPt>
            <c:idx val="14"/>
            <c:invertIfNegative val="0"/>
            <c:bubble3D val="0"/>
            <c:spPr>
              <a:solidFill>
                <a:srgbClr val="0E3C8A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BE62-497E-818B-602290B7563F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BE62-497E-818B-602290B7563F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BE62-497E-818B-602290B7563F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BE62-497E-818B-602290B7563F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BE62-497E-818B-602290B7563F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BE62-497E-818B-602290B7563F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BE62-497E-818B-602290B7563F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BE62-497E-818B-602290B7563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BE62-497E-818B-602290B7563F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BE62-497E-818B-602290B7563F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BE62-497E-818B-602290B7563F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BE62-497E-818B-602290B7563F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BE62-497E-818B-602290B7563F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BE62-497E-818B-602290B7563F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BE62-497E-818B-602290B7563F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BE62-497E-818B-602290B7563F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BE62-497E-818B-602290B7563F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BE62-497E-818B-602290B7563F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BE62-497E-818B-602290B7563F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BE62-497E-818B-602290B7563F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BE62-497E-818B-602290B7563F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BE62-497E-818B-602290B7563F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6-BE62-497E-818B-602290B7563F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BE62-497E-818B-602290B7563F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BE62-497E-818B-602290B7563F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BE62-497E-818B-602290B7563F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BE62-497E-818B-602290B7563F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BE62-497E-818B-602290B7563F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C-BE62-497E-818B-602290B7563F}"/>
              </c:ext>
            </c:extLst>
          </c:dPt>
          <c:dPt>
            <c:idx val="4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BE62-497E-818B-602290B7563F}"/>
              </c:ext>
            </c:extLst>
          </c:dPt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E-BE62-497E-818B-602290B7563F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BE62-497E-818B-602290B7563F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0-BE62-497E-818B-602290B7563F}"/>
              </c:ext>
            </c:extLst>
          </c:dPt>
          <c:dLbls>
            <c:dLbl>
              <c:idx val="7"/>
              <c:layout>
                <c:manualLayout>
                  <c:x val="0"/>
                  <c:y val="1.5113350125944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E62-497E-818B-602290B7563F}"/>
                </c:ext>
              </c:extLst>
            </c:dLbl>
            <c:dLbl>
              <c:idx val="8"/>
              <c:layout>
                <c:manualLayout>
                  <c:x val="-3.436426116838425E-3"/>
                  <c:y val="1.9753086419753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E62-497E-818B-602290B7563F}"/>
                </c:ext>
              </c:extLst>
            </c:dLbl>
            <c:dLbl>
              <c:idx val="9"/>
              <c:layout>
                <c:manualLayout>
                  <c:x val="3.4364261168384879E-3"/>
                  <c:y val="1.9753086419753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E62-497E-818B-602290B7563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'S. 14 Hausbank Zufriedenheit'!$C$47:$Q$47</c:f>
              <c:strCache>
                <c:ptCount val="15"/>
                <c:pt idx="0">
                  <c:v>Insgesamt</c:v>
                </c:pt>
                <c:pt idx="2">
                  <c:v>Handel</c:v>
                </c:pt>
                <c:pt idx="3">
                  <c:v>Baugewerbe</c:v>
                </c:pt>
                <c:pt idx="4">
                  <c:v>Ernährung/
Tabak</c:v>
                </c:pt>
                <c:pt idx="5">
                  <c:v>Chemie/
Kunststoff</c:v>
                </c:pt>
                <c:pt idx="6">
                  <c:v>Metall/Stahl/
Kfz/MBau</c:v>
                </c:pt>
                <c:pt idx="7">
                  <c:v>Agrar-
wirtschaft</c:v>
                </c:pt>
                <c:pt idx="8">
                  <c:v>Elektro</c:v>
                </c:pt>
                <c:pt idx="9">
                  <c:v>Dienst-
leistungen</c:v>
                </c:pt>
                <c:pt idx="11">
                  <c:v>Bis 20 Besch.</c:v>
                </c:pt>
                <c:pt idx="12">
                  <c:v>Bis 100 Besch.</c:v>
                </c:pt>
                <c:pt idx="13">
                  <c:v>Bis 200 Besch.</c:v>
                </c:pt>
                <c:pt idx="14">
                  <c:v>Über 200 Besch.</c:v>
                </c:pt>
              </c:strCache>
            </c:strRef>
          </c:cat>
          <c:val>
            <c:numRef>
              <c:f>'S. 14 Hausbank Zufriedenheit'!$C$48:$Q$48</c:f>
              <c:numCache>
                <c:formatCode>General</c:formatCode>
                <c:ptCount val="15"/>
                <c:pt idx="0">
                  <c:v>90.828199863107457</c:v>
                </c:pt>
                <c:pt idx="2">
                  <c:v>95.433789954337897</c:v>
                </c:pt>
                <c:pt idx="3">
                  <c:v>94.557823129251702</c:v>
                </c:pt>
                <c:pt idx="4">
                  <c:v>90.825688073394488</c:v>
                </c:pt>
                <c:pt idx="5">
                  <c:v>90.769230769230774</c:v>
                </c:pt>
                <c:pt idx="6">
                  <c:v>90.536277602523668</c:v>
                </c:pt>
                <c:pt idx="7">
                  <c:v>88.764044943820224</c:v>
                </c:pt>
                <c:pt idx="8">
                  <c:v>88</c:v>
                </c:pt>
                <c:pt idx="9">
                  <c:v>88</c:v>
                </c:pt>
                <c:pt idx="11">
                  <c:v>92.307692307692307</c:v>
                </c:pt>
                <c:pt idx="12">
                  <c:v>90.140845070422543</c:v>
                </c:pt>
                <c:pt idx="13">
                  <c:v>93.548387096774192</c:v>
                </c:pt>
                <c:pt idx="14">
                  <c:v>89.256198347107443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BE62-497E-818B-602290B75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axId val="752587136"/>
        <c:axId val="752588672"/>
      </c:barChart>
      <c:catAx>
        <c:axId val="75258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 rtl="0"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52588672"/>
        <c:crosses val="autoZero"/>
        <c:auto val="1"/>
        <c:lblAlgn val="ctr"/>
        <c:lblOffset val="100"/>
        <c:noMultiLvlLbl val="0"/>
      </c:catAx>
      <c:valAx>
        <c:axId val="752588672"/>
        <c:scaling>
          <c:orientation val="minMax"/>
          <c:max val="110"/>
          <c:min val="0"/>
        </c:scaling>
        <c:delete val="1"/>
        <c:axPos val="l"/>
        <c:numFmt formatCode="#,##0_ ;\-#,##0\ " sourceLinked="0"/>
        <c:majorTickMark val="out"/>
        <c:minorTickMark val="none"/>
        <c:tickLblPos val="nextTo"/>
        <c:crossAx val="75258713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utiger 45 Light"/>
          <a:ea typeface="Frutiger 45 Light"/>
          <a:cs typeface="Frutiger 45 Light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4364261168384883E-2"/>
          <c:y val="4.5487857707107004E-2"/>
          <c:w val="0.92570294889609384"/>
          <c:h val="0.8509675610936982"/>
        </c:manualLayout>
      </c:layout>
      <c:lineChart>
        <c:grouping val="standard"/>
        <c:varyColors val="0"/>
        <c:ser>
          <c:idx val="3"/>
          <c:order val="0"/>
          <c:tx>
            <c:strRef>
              <c:f>'S. 14 Hausbank Zufriedenheit'!$B$48</c:f>
              <c:strCache>
                <c:ptCount val="1"/>
                <c:pt idx="0">
                  <c:v>Geschäftliches Klima zur Hausbank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BE62-497E-818B-602290B7563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BE62-497E-818B-602290B7563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3-BE62-497E-818B-602290B7563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4-BE62-497E-818B-602290B7563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5-BE62-497E-818B-602290B7563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6-BE62-497E-818B-602290B7563F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8-BE62-497E-818B-602290B7563F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A-BE62-497E-818B-602290B7563F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BE62-497E-818B-602290B7563F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E-BE62-497E-818B-602290B7563F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10-BE62-497E-818B-602290B7563F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11-BE62-497E-818B-602290B7563F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2-BE62-497E-818B-602290B7563F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3-BE62-497E-818B-602290B7563F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4-BE62-497E-818B-602290B7563F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5-BE62-497E-818B-602290B7563F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6-BE62-497E-818B-602290B7563F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7-BE62-497E-818B-602290B7563F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8-BE62-497E-818B-602290B7563F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9-BE62-497E-818B-602290B7563F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A-BE62-497E-818B-602290B7563F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B-BE62-497E-818B-602290B7563F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C-BE62-497E-818B-602290B7563F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D-BE62-497E-818B-602290B7563F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E-BE62-497E-818B-602290B7563F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F-BE62-497E-818B-602290B7563F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20-BE62-497E-818B-602290B7563F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21-BE62-497E-818B-602290B7563F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2-BE62-497E-818B-602290B7563F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3-BE62-497E-818B-602290B7563F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4-BE62-497E-818B-602290B7563F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5-BE62-497E-818B-602290B7563F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6-BE62-497E-818B-602290B7563F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7-BE62-497E-818B-602290B7563F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8-BE62-497E-818B-602290B7563F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9-BE62-497E-818B-602290B7563F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A-BE62-497E-818B-602290B7563F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B-BE62-497E-818B-602290B7563F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C-BE62-497E-818B-602290B7563F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D-BE62-497E-818B-602290B7563F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E-BE62-497E-818B-602290B7563F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F-BE62-497E-818B-602290B7563F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30-BE62-497E-818B-602290B7563F}"/>
              </c:ext>
            </c:extLst>
          </c:dPt>
          <c:cat>
            <c:numRef>
              <c:f>'S. 14 Hausbank Zufriedenheit'!$B$3:$B$22</c:f>
              <c:numCache>
                <c:formatCode>m/d/yyyy</c:formatCode>
                <c:ptCount val="20"/>
                <c:pt idx="0">
                  <c:v>40634</c:v>
                </c:pt>
                <c:pt idx="1">
                  <c:v>40817</c:v>
                </c:pt>
                <c:pt idx="2">
                  <c:v>41000</c:v>
                </c:pt>
                <c:pt idx="3">
                  <c:v>41183</c:v>
                </c:pt>
                <c:pt idx="4">
                  <c:v>41365</c:v>
                </c:pt>
                <c:pt idx="5">
                  <c:v>41548</c:v>
                </c:pt>
                <c:pt idx="6">
                  <c:v>41730</c:v>
                </c:pt>
                <c:pt idx="7">
                  <c:v>41913</c:v>
                </c:pt>
                <c:pt idx="8">
                  <c:v>42095</c:v>
                </c:pt>
                <c:pt idx="9">
                  <c:v>42278</c:v>
                </c:pt>
                <c:pt idx="10">
                  <c:v>42461</c:v>
                </c:pt>
                <c:pt idx="11">
                  <c:v>42644</c:v>
                </c:pt>
                <c:pt idx="12">
                  <c:v>42826</c:v>
                </c:pt>
                <c:pt idx="13">
                  <c:v>43009</c:v>
                </c:pt>
                <c:pt idx="14">
                  <c:v>43191</c:v>
                </c:pt>
                <c:pt idx="15">
                  <c:v>43374</c:v>
                </c:pt>
                <c:pt idx="16">
                  <c:v>43556</c:v>
                </c:pt>
                <c:pt idx="17">
                  <c:v>43739</c:v>
                </c:pt>
                <c:pt idx="18">
                  <c:v>43922</c:v>
                </c:pt>
                <c:pt idx="19">
                  <c:v>44105</c:v>
                </c:pt>
              </c:numCache>
            </c:numRef>
          </c:cat>
          <c:val>
            <c:numRef>
              <c:f>'S. 14 Hausbank Zufriedenheit'!$D$3:$D$22</c:f>
              <c:numCache>
                <c:formatCode>General</c:formatCode>
                <c:ptCount val="20"/>
                <c:pt idx="1">
                  <c:v>89.345920431557659</c:v>
                </c:pt>
                <c:pt idx="2">
                  <c:v>92.343854936198795</c:v>
                </c:pt>
                <c:pt idx="3">
                  <c:v>91.806581598388178</c:v>
                </c:pt>
                <c:pt idx="4">
                  <c:v>91.627278865631339</c:v>
                </c:pt>
                <c:pt idx="5">
                  <c:v>93.682795698924721</c:v>
                </c:pt>
                <c:pt idx="6">
                  <c:v>94.715447154471548</c:v>
                </c:pt>
                <c:pt idx="7">
                  <c:v>94.612794612794616</c:v>
                </c:pt>
                <c:pt idx="8">
                  <c:v>95.411605937921735</c:v>
                </c:pt>
                <c:pt idx="9">
                  <c:v>94.573643410852711</c:v>
                </c:pt>
                <c:pt idx="10">
                  <c:v>94.989844278943806</c:v>
                </c:pt>
                <c:pt idx="11">
                  <c:v>93.437077131258462</c:v>
                </c:pt>
                <c:pt idx="12">
                  <c:v>93.487109905020347</c:v>
                </c:pt>
                <c:pt idx="13">
                  <c:v>93.990546927751524</c:v>
                </c:pt>
                <c:pt idx="14">
                  <c:v>95.102040816326522</c:v>
                </c:pt>
                <c:pt idx="15">
                  <c:v>95.684423465947404</c:v>
                </c:pt>
                <c:pt idx="16">
                  <c:v>95.085324232081902</c:v>
                </c:pt>
                <c:pt idx="17">
                  <c:v>93.993174061433464</c:v>
                </c:pt>
                <c:pt idx="18">
                  <c:v>93.369418132611642</c:v>
                </c:pt>
                <c:pt idx="19">
                  <c:v>90.828199863107457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BE62-497E-818B-602290B75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2587136"/>
        <c:axId val="752588672"/>
      </c:lineChart>
      <c:dateAx>
        <c:axId val="752587136"/>
        <c:scaling>
          <c:orientation val="minMax"/>
          <c:min val="40634"/>
        </c:scaling>
        <c:delete val="0"/>
        <c:axPos val="b"/>
        <c:numFmt formatCode="yyyy\ " sourceLinked="0"/>
        <c:majorTickMark val="none"/>
        <c:minorTickMark val="none"/>
        <c:tickLblPos val="low"/>
        <c:spPr>
          <a:ln w="9525">
            <a:solidFill>
              <a:schemeClr val="tx1">
                <a:lumMod val="50000"/>
                <a:lumOff val="50000"/>
              </a:schemeClr>
            </a:solidFill>
          </a:ln>
        </c:spPr>
        <c:txPr>
          <a:bodyPr rot="0" vert="horz"/>
          <a:lstStyle/>
          <a:p>
            <a:pPr rtl="0"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52588672"/>
        <c:crosses val="autoZero"/>
        <c:auto val="0"/>
        <c:lblOffset val="100"/>
        <c:baseTimeUnit val="months"/>
        <c:majorUnit val="12"/>
        <c:majorTimeUnit val="months"/>
      </c:dateAx>
      <c:valAx>
        <c:axId val="752588672"/>
        <c:scaling>
          <c:orientation val="minMax"/>
          <c:max val="96"/>
          <c:min val="89"/>
        </c:scaling>
        <c:delete val="0"/>
        <c:axPos val="l"/>
        <c:majorGridlines>
          <c:spPr>
            <a:ln w="3175"/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52587136"/>
        <c:crosses val="autoZero"/>
        <c:crossBetween val="between"/>
        <c:majorUnit val="1"/>
      </c:valAx>
      <c:spPr>
        <a:solidFill>
          <a:schemeClr val="bg2"/>
        </a:solidFill>
        <a:ln w="3175">
          <a:noFill/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utiger 45 Light"/>
          <a:ea typeface="Frutiger 45 Light"/>
          <a:cs typeface="Frutiger 45 Light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81223500908541E-2"/>
          <c:y val="5.2308691095591851E-2"/>
          <c:w val="0.84534733158355202"/>
          <c:h val="0.84413418287378383"/>
        </c:manualLayout>
      </c:layout>
      <c:barChart>
        <c:barDir val="col"/>
        <c:grouping val="clustered"/>
        <c:varyColors val="0"/>
        <c:ser>
          <c:idx val="0"/>
          <c:order val="0"/>
          <c:tx>
            <c:v>Unternehmenskredite (in Mrd. Euro, rechts)</c:v>
          </c:tx>
          <c:invertIfNegative val="0"/>
          <c:cat>
            <c:strRef>
              <c:f>'S. 15 Finanzierungsbedarf'!$A$3:$G$3</c:f>
              <c:strCache>
                <c:ptCount val="7"/>
                <c:pt idx="0">
                  <c:v>H17</c:v>
                </c:pt>
                <c:pt idx="1">
                  <c:v>F18</c:v>
                </c:pt>
                <c:pt idx="2">
                  <c:v>H18</c:v>
                </c:pt>
                <c:pt idx="3">
                  <c:v>F19</c:v>
                </c:pt>
                <c:pt idx="4">
                  <c:v>H19</c:v>
                </c:pt>
                <c:pt idx="5">
                  <c:v>F20</c:v>
                </c:pt>
                <c:pt idx="6">
                  <c:v>H20</c:v>
                </c:pt>
              </c:strCache>
            </c:strRef>
          </c:cat>
          <c:val>
            <c:numRef>
              <c:f>'S. 15 Finanzierungsbedarf'!$A$5:$G$5</c:f>
              <c:numCache>
                <c:formatCode>General</c:formatCode>
                <c:ptCount val="7"/>
                <c:pt idx="0">
                  <c:v>836.36400000000003</c:v>
                </c:pt>
                <c:pt idx="1">
                  <c:v>863.7</c:v>
                </c:pt>
                <c:pt idx="2">
                  <c:v>889.30000000000007</c:v>
                </c:pt>
                <c:pt idx="3">
                  <c:v>916.60000000000014</c:v>
                </c:pt>
                <c:pt idx="4">
                  <c:v>940.80500000000006</c:v>
                </c:pt>
                <c:pt idx="5">
                  <c:v>971.9000000000002</c:v>
                </c:pt>
                <c:pt idx="6">
                  <c:v>991.2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A0-47D4-80E9-C0894FA07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3720448"/>
        <c:axId val="763710464"/>
      </c:barChart>
      <c:lineChart>
        <c:grouping val="standard"/>
        <c:varyColors val="0"/>
        <c:ser>
          <c:idx val="1"/>
          <c:order val="1"/>
          <c:tx>
            <c:v>Finanzierungsbedarf (in Prozent, links)</c:v>
          </c:tx>
          <c:marker>
            <c:symbol val="none"/>
          </c:marker>
          <c:cat>
            <c:strRef>
              <c:f>'S. 15 Finanzierungsbedarf'!$A$3:$G$3</c:f>
              <c:strCache>
                <c:ptCount val="7"/>
                <c:pt idx="0">
                  <c:v>H17</c:v>
                </c:pt>
                <c:pt idx="1">
                  <c:v>F18</c:v>
                </c:pt>
                <c:pt idx="2">
                  <c:v>H18</c:v>
                </c:pt>
                <c:pt idx="3">
                  <c:v>F19</c:v>
                </c:pt>
                <c:pt idx="4">
                  <c:v>H19</c:v>
                </c:pt>
                <c:pt idx="5">
                  <c:v>F20</c:v>
                </c:pt>
                <c:pt idx="6">
                  <c:v>H20</c:v>
                </c:pt>
              </c:strCache>
            </c:strRef>
          </c:cat>
          <c:val>
            <c:numRef>
              <c:f>'S. 15 Finanzierungsbedarf'!$A$4:$G$4</c:f>
              <c:numCache>
                <c:formatCode>General</c:formatCode>
                <c:ptCount val="7"/>
                <c:pt idx="0">
                  <c:v>21.8</c:v>
                </c:pt>
                <c:pt idx="1">
                  <c:v>18.899999999999999</c:v>
                </c:pt>
                <c:pt idx="2">
                  <c:v>20.399999999999999</c:v>
                </c:pt>
                <c:pt idx="3">
                  <c:v>20.2</c:v>
                </c:pt>
                <c:pt idx="4">
                  <c:v>21</c:v>
                </c:pt>
                <c:pt idx="5">
                  <c:v>21.2</c:v>
                </c:pt>
                <c:pt idx="6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A0-47D4-80E9-C0894FA07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707392"/>
        <c:axId val="763708928"/>
      </c:lineChart>
      <c:catAx>
        <c:axId val="763707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900">
                <a:latin typeface="Frutiger 45 Light" panose="020B0303030504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63708928"/>
        <c:crosses val="autoZero"/>
        <c:auto val="1"/>
        <c:lblAlgn val="ctr"/>
        <c:lblOffset val="100"/>
        <c:noMultiLvlLbl val="0"/>
      </c:catAx>
      <c:valAx>
        <c:axId val="763708928"/>
        <c:scaling>
          <c:orientation val="minMax"/>
          <c:max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latin typeface="Frutiger 45 Light" panose="020B0303030504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63707392"/>
        <c:crosses val="autoZero"/>
        <c:crossBetween val="between"/>
      </c:valAx>
      <c:valAx>
        <c:axId val="763710464"/>
        <c:scaling>
          <c:orientation val="minMax"/>
          <c:max val="950"/>
          <c:min val="75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latin typeface="Frutiger 45 Light" panose="020B0303030504020204" pitchFamily="34" charset="0"/>
              </a:defRPr>
            </a:pPr>
            <a:endParaRPr lang="de-DE"/>
          </a:p>
        </c:txPr>
        <c:crossAx val="763720448"/>
        <c:crosses val="max"/>
        <c:crossBetween val="between"/>
        <c:majorUnit val="25"/>
      </c:valAx>
      <c:catAx>
        <c:axId val="763720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37104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8.2051282051282051E-2"/>
          <c:y val="5.5953924487354277E-2"/>
          <c:w val="0.71282051282051284"/>
          <c:h val="0.10128377062407835"/>
        </c:manualLayout>
      </c:layout>
      <c:overlay val="1"/>
      <c:txPr>
        <a:bodyPr/>
        <a:lstStyle/>
        <a:p>
          <a:pPr>
            <a:defRPr sz="900">
              <a:latin typeface="Frutiger 45 Light" panose="020B0303030504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81223500908541E-2"/>
          <c:y val="5.2308691095591851E-2"/>
          <c:w val="0.8472074836799246"/>
          <c:h val="0.84413418287378383"/>
        </c:manualLayout>
      </c:layout>
      <c:barChart>
        <c:barDir val="col"/>
        <c:grouping val="clustered"/>
        <c:varyColors val="0"/>
        <c:ser>
          <c:idx val="0"/>
          <c:order val="0"/>
          <c:tx>
            <c:v>Unternehmenskredite (in Mrd. Euro, rechts)</c:v>
          </c:tx>
          <c:invertIfNegative val="0"/>
          <c:cat>
            <c:strRef>
              <c:f>'S. 15 Finanzierungsbedarf'!$A$3:$F$3</c:f>
              <c:strCache>
                <c:ptCount val="6"/>
                <c:pt idx="0">
                  <c:v>H17</c:v>
                </c:pt>
                <c:pt idx="1">
                  <c:v>F18</c:v>
                </c:pt>
                <c:pt idx="2">
                  <c:v>H18</c:v>
                </c:pt>
                <c:pt idx="3">
                  <c:v>F19</c:v>
                </c:pt>
                <c:pt idx="4">
                  <c:v>H19</c:v>
                </c:pt>
                <c:pt idx="5">
                  <c:v>F20</c:v>
                </c:pt>
              </c:strCache>
            </c:strRef>
          </c:cat>
          <c:val>
            <c:numRef>
              <c:f>'S. 15 Finanzierungsbedarf'!$A$5:$F$5</c:f>
              <c:numCache>
                <c:formatCode>General</c:formatCode>
                <c:ptCount val="6"/>
                <c:pt idx="0">
                  <c:v>836.36400000000003</c:v>
                </c:pt>
                <c:pt idx="1">
                  <c:v>863.7</c:v>
                </c:pt>
                <c:pt idx="2">
                  <c:v>889.30000000000007</c:v>
                </c:pt>
                <c:pt idx="3">
                  <c:v>916.60000000000014</c:v>
                </c:pt>
                <c:pt idx="4">
                  <c:v>940.80500000000006</c:v>
                </c:pt>
                <c:pt idx="5">
                  <c:v>971.9000000000002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A0-47D4-80E9-C0894FA07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3720448"/>
        <c:axId val="763710464"/>
      </c:barChart>
      <c:lineChart>
        <c:grouping val="standard"/>
        <c:varyColors val="0"/>
        <c:ser>
          <c:idx val="1"/>
          <c:order val="1"/>
          <c:tx>
            <c:v>Finanzierungsbedarf (in Prozent, links)</c:v>
          </c:tx>
          <c:marker>
            <c:symbol val="none"/>
          </c:marker>
          <c:cat>
            <c:strRef>
              <c:f>'S. 15 Finanzierungsbedarf'!$A$3:$F$3</c:f>
              <c:strCache>
                <c:ptCount val="6"/>
                <c:pt idx="0">
                  <c:v>H17</c:v>
                </c:pt>
                <c:pt idx="1">
                  <c:v>F18</c:v>
                </c:pt>
                <c:pt idx="2">
                  <c:v>H18</c:v>
                </c:pt>
                <c:pt idx="3">
                  <c:v>F19</c:v>
                </c:pt>
                <c:pt idx="4">
                  <c:v>H19</c:v>
                </c:pt>
                <c:pt idx="5">
                  <c:v>F20</c:v>
                </c:pt>
              </c:strCache>
            </c:strRef>
          </c:cat>
          <c:val>
            <c:numRef>
              <c:f>'S. 15 Finanzierungsbedarf'!$A$4:$F$4</c:f>
              <c:numCache>
                <c:formatCode>General</c:formatCode>
                <c:ptCount val="6"/>
                <c:pt idx="0">
                  <c:v>21.8</c:v>
                </c:pt>
                <c:pt idx="1">
                  <c:v>18.899999999999999</c:v>
                </c:pt>
                <c:pt idx="2">
                  <c:v>20.399999999999999</c:v>
                </c:pt>
                <c:pt idx="3">
                  <c:v>20.2</c:v>
                </c:pt>
                <c:pt idx="4">
                  <c:v>21</c:v>
                </c:pt>
                <c:pt idx="5">
                  <c:v>21.2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A0-47D4-80E9-C0894FA07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707392"/>
        <c:axId val="763708928"/>
      </c:lineChart>
      <c:catAx>
        <c:axId val="763707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900">
                <a:latin typeface="Frutiger 45 Light" panose="020B0303030504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63708928"/>
        <c:crosses val="autoZero"/>
        <c:auto val="1"/>
        <c:lblAlgn val="ctr"/>
        <c:lblOffset val="100"/>
        <c:noMultiLvlLbl val="0"/>
      </c:catAx>
      <c:valAx>
        <c:axId val="763708928"/>
        <c:scaling>
          <c:orientation val="minMax"/>
          <c:max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latin typeface="Frutiger 45 Light" panose="020B0303030504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63707392"/>
        <c:crosses val="autoZero"/>
        <c:crossBetween val="between"/>
      </c:valAx>
      <c:valAx>
        <c:axId val="763710464"/>
        <c:scaling>
          <c:orientation val="minMax"/>
          <c:max val="950"/>
          <c:min val="75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latin typeface="Frutiger 45 Light" panose="020B0303030504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63720448"/>
        <c:crosses val="max"/>
        <c:crossBetween val="between"/>
        <c:majorUnit val="25"/>
      </c:valAx>
      <c:catAx>
        <c:axId val="763720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37104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8.2051282051282051E-2"/>
          <c:y val="5.5953924487354277E-2"/>
          <c:w val="0.71282051282051284"/>
          <c:h val="0.10128377062407835"/>
        </c:manualLayout>
      </c:layout>
      <c:overlay val="1"/>
      <c:txPr>
        <a:bodyPr/>
        <a:lstStyle/>
        <a:p>
          <a:pPr>
            <a:defRPr sz="900">
              <a:latin typeface="Frutiger 45 Light" panose="020B0303030504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2.6631423722211403E-2"/>
          <c:w val="1"/>
          <c:h val="0.95540209417285737"/>
        </c:manualLayout>
      </c:layout>
      <c:barChart>
        <c:barDir val="col"/>
        <c:grouping val="clustered"/>
        <c:varyColors val="0"/>
        <c:ser>
          <c:idx val="0"/>
          <c:order val="0"/>
          <c:tx>
            <c:v>Unternehmenskredite (in Mrd. Euro, rechts)</c:v>
          </c:tx>
          <c:invertIfNegative val="0"/>
          <c:cat>
            <c:strRef>
              <c:f>'S. 15 Finanzierungsbedarf'!$A$3:$G$3</c:f>
              <c:strCache>
                <c:ptCount val="7"/>
                <c:pt idx="0">
                  <c:v>H17</c:v>
                </c:pt>
                <c:pt idx="1">
                  <c:v>F18</c:v>
                </c:pt>
                <c:pt idx="2">
                  <c:v>H18</c:v>
                </c:pt>
                <c:pt idx="3">
                  <c:v>F19</c:v>
                </c:pt>
                <c:pt idx="4">
                  <c:v>H19</c:v>
                </c:pt>
                <c:pt idx="5">
                  <c:v>F20</c:v>
                </c:pt>
                <c:pt idx="6">
                  <c:v>H20</c:v>
                </c:pt>
              </c:strCache>
            </c:strRef>
          </c:cat>
          <c:val>
            <c:numRef>
              <c:f>'S. 15 Finanzierungsbedarf'!$A$5:$G$5</c:f>
              <c:numCache>
                <c:formatCode>General</c:formatCode>
                <c:ptCount val="7"/>
                <c:pt idx="0">
                  <c:v>836.36400000000003</c:v>
                </c:pt>
                <c:pt idx="1">
                  <c:v>863.7</c:v>
                </c:pt>
                <c:pt idx="2">
                  <c:v>889.30000000000007</c:v>
                </c:pt>
                <c:pt idx="3">
                  <c:v>916.60000000000014</c:v>
                </c:pt>
                <c:pt idx="4">
                  <c:v>940.80500000000006</c:v>
                </c:pt>
                <c:pt idx="5">
                  <c:v>971.9000000000002</c:v>
                </c:pt>
                <c:pt idx="6">
                  <c:v>991.2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A0-47D4-80E9-C0894FA07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3720448"/>
        <c:axId val="763710464"/>
      </c:barChart>
      <c:lineChart>
        <c:grouping val="standard"/>
        <c:varyColors val="0"/>
        <c:ser>
          <c:idx val="1"/>
          <c:order val="1"/>
          <c:tx>
            <c:v>Finanzierungsbedarf (in Prozent, links)</c:v>
          </c:tx>
          <c:marker>
            <c:symbol val="none"/>
          </c:marker>
          <c:cat>
            <c:strRef>
              <c:f>'S. 15 Finanzierungsbedarf'!$A$3:$G$3</c:f>
              <c:strCache>
                <c:ptCount val="7"/>
                <c:pt idx="0">
                  <c:v>H17</c:v>
                </c:pt>
                <c:pt idx="1">
                  <c:v>F18</c:v>
                </c:pt>
                <c:pt idx="2">
                  <c:v>H18</c:v>
                </c:pt>
                <c:pt idx="3">
                  <c:v>F19</c:v>
                </c:pt>
                <c:pt idx="4">
                  <c:v>H19</c:v>
                </c:pt>
                <c:pt idx="5">
                  <c:v>F20</c:v>
                </c:pt>
                <c:pt idx="6">
                  <c:v>H20</c:v>
                </c:pt>
              </c:strCache>
            </c:strRef>
          </c:cat>
          <c:val>
            <c:numRef>
              <c:f>'S. 15 Finanzierungsbedarf'!$A$4:$G$4</c:f>
              <c:numCache>
                <c:formatCode>General</c:formatCode>
                <c:ptCount val="7"/>
                <c:pt idx="0">
                  <c:v>21.8</c:v>
                </c:pt>
                <c:pt idx="1">
                  <c:v>18.899999999999999</c:v>
                </c:pt>
                <c:pt idx="2">
                  <c:v>20.399999999999999</c:v>
                </c:pt>
                <c:pt idx="3">
                  <c:v>20.2</c:v>
                </c:pt>
                <c:pt idx="4">
                  <c:v>21</c:v>
                </c:pt>
                <c:pt idx="5">
                  <c:v>21.2</c:v>
                </c:pt>
                <c:pt idx="6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A0-47D4-80E9-C0894FA07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707392"/>
        <c:axId val="763708928"/>
      </c:lineChart>
      <c:catAx>
        <c:axId val="763707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63708928"/>
        <c:crosses val="autoZero"/>
        <c:auto val="1"/>
        <c:lblAlgn val="ctr"/>
        <c:lblOffset val="100"/>
        <c:tickLblSkip val="2"/>
        <c:noMultiLvlLbl val="0"/>
      </c:catAx>
      <c:valAx>
        <c:axId val="763708928"/>
        <c:scaling>
          <c:orientation val="minMax"/>
          <c:max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63707392"/>
        <c:crosses val="autoZero"/>
        <c:crossBetween val="between"/>
      </c:valAx>
      <c:valAx>
        <c:axId val="763710464"/>
        <c:scaling>
          <c:orientation val="minMax"/>
          <c:max val="950"/>
          <c:min val="75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63720448"/>
        <c:crosses val="max"/>
        <c:crossBetween val="between"/>
        <c:majorUnit val="25"/>
      </c:valAx>
      <c:catAx>
        <c:axId val="763720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371046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5.170356646595646E-2"/>
          <c:y val="7.3442519685039342E-2"/>
          <c:w val="0.62208275436158722"/>
          <c:h val="0.1732241469816273"/>
        </c:manualLayout>
      </c:layout>
      <c:overlay val="0"/>
      <c:txPr>
        <a:bodyPr/>
        <a:lstStyle/>
        <a:p>
          <a:pPr>
            <a:defRPr sz="7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3.4364261168384883E-2"/>
          <c:y val="0.12963009023412045"/>
          <c:w val="0.96563573883161513"/>
          <c:h val="0.8515298397092120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'S. 15 Finanzierungsbedarf'!$B$48</c:f>
              <c:strCache>
                <c:ptCount val="1"/>
                <c:pt idx="0">
                  <c:v>Bankkredite</c:v>
                </c:pt>
              </c:strCache>
            </c:strRef>
          </c:tx>
          <c:spPr>
            <a:solidFill>
              <a:srgbClr val="F08200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734-4CC1-AA29-17D549AAD9A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734-4CC1-AA29-17D549AAD9A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734-4CC1-AA29-17D549AAD9A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734-4CC1-AA29-17D549AAD9A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734-4CC1-AA29-17D549AAD9A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734-4CC1-AA29-17D549AAD9A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734-4CC1-AA29-17D549AAD9A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734-4CC1-AA29-17D549AAD9A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734-4CC1-AA29-17D549AAD9AB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734-4CC1-AA29-17D549AAD9AB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734-4CC1-AA29-17D549AAD9AB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734-4CC1-AA29-17D549AAD9AB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734-4CC1-AA29-17D549AAD9AB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734-4CC1-AA29-17D549AAD9AB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734-4CC1-AA29-17D549AAD9AB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E734-4CC1-AA29-17D549AAD9AB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E734-4CC1-AA29-17D549AAD9AB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E734-4CC1-AA29-17D549AAD9AB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E734-4CC1-AA29-17D549AAD9AB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E734-4CC1-AA29-17D549AAD9AB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E734-4CC1-AA29-17D549AAD9AB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E734-4CC1-AA29-17D549AAD9AB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E734-4CC1-AA29-17D549AAD9AB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E734-4CC1-AA29-17D549AAD9AB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E734-4CC1-AA29-17D549AAD9AB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E734-4CC1-AA29-17D549AAD9AB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E734-4CC1-AA29-17D549AAD9AB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E734-4CC1-AA29-17D549AAD9AB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E734-4CC1-AA29-17D549AAD9AB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E734-4CC1-AA29-17D549AAD9AB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E734-4CC1-AA29-17D549AAD9AB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E734-4CC1-AA29-17D549AAD9AB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E734-4CC1-AA29-17D549AAD9AB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E734-4CC1-AA29-17D549AAD9AB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E734-4CC1-AA29-17D549AAD9AB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E734-4CC1-AA29-17D549AAD9AB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E734-4CC1-AA29-17D549AAD9AB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E734-4CC1-AA29-17D549AAD9AB}"/>
              </c:ext>
            </c:extLst>
          </c:dPt>
          <c:dPt>
            <c:idx val="4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6-E734-4CC1-AA29-17D549AAD9AB}"/>
              </c:ext>
            </c:extLst>
          </c:dPt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E734-4CC1-AA29-17D549AAD9AB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E734-4CC1-AA29-17D549AAD9AB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E734-4CC1-AA29-17D549AAD9AB}"/>
              </c:ext>
            </c:extLst>
          </c:dPt>
          <c:dLbls>
            <c:dLbl>
              <c:idx val="7"/>
              <c:layout>
                <c:manualLayout>
                  <c:x val="0"/>
                  <c:y val="1.5113350125944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34-4CC1-AA29-17D549AAD9A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'S. 15 Finanzierungsbedarf'!$E$47:$L$47</c:f>
              <c:strCache>
                <c:ptCount val="8"/>
                <c:pt idx="0">
                  <c:v>Handel</c:v>
                </c:pt>
                <c:pt idx="1">
                  <c:v>Baugewerbe</c:v>
                </c:pt>
                <c:pt idx="2">
                  <c:v>Agrar-
wirtschaft</c:v>
                </c:pt>
                <c:pt idx="3">
                  <c:v>Chemie/
Kunststoff</c:v>
                </c:pt>
                <c:pt idx="4">
                  <c:v>Dienst-
leistungen</c:v>
                </c:pt>
                <c:pt idx="5">
                  <c:v>Ernährung/
Tabak</c:v>
                </c:pt>
                <c:pt idx="6">
                  <c:v>Metall/Stahl/
Kfz/MBau</c:v>
                </c:pt>
                <c:pt idx="7">
                  <c:v>Elektro</c:v>
                </c:pt>
              </c:strCache>
            </c:strRef>
          </c:cat>
          <c:val>
            <c:numRef>
              <c:f>'S. 15 Finanzierungsbedarf'!$E$48:$L$48</c:f>
              <c:numCache>
                <c:formatCode>General</c:formatCode>
                <c:ptCount val="8"/>
                <c:pt idx="0">
                  <c:v>87.1</c:v>
                </c:pt>
                <c:pt idx="1">
                  <c:v>84.6</c:v>
                </c:pt>
                <c:pt idx="2">
                  <c:v>84.4</c:v>
                </c:pt>
                <c:pt idx="3">
                  <c:v>81.8</c:v>
                </c:pt>
                <c:pt idx="4">
                  <c:v>80.3</c:v>
                </c:pt>
                <c:pt idx="5">
                  <c:v>78.900000000000006</c:v>
                </c:pt>
                <c:pt idx="6">
                  <c:v>75.8</c:v>
                </c:pt>
                <c:pt idx="7">
                  <c:v>66.7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E734-4CC1-AA29-17D549AAD9AB}"/>
            </c:ext>
          </c:extLst>
        </c:ser>
        <c:ser>
          <c:idx val="2"/>
          <c:order val="1"/>
          <c:tx>
            <c:strRef>
              <c:f>'S. 15 Finanzierungsbedarf'!$B$49</c:f>
              <c:strCache>
                <c:ptCount val="1"/>
                <c:pt idx="0">
                  <c:v>Innenfinanzierung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rgbClr val="FFFFFF"/>
              </a:solidFill>
            </a:ln>
          </c:spPr>
          <c:invertIfNegative val="0"/>
          <c:dLbls>
            <c:dLbl>
              <c:idx val="4"/>
              <c:layout>
                <c:manualLayout>
                  <c:x val="0"/>
                  <c:y val="1.9753086419753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E734-4CC1-AA29-17D549AAD9AB}"/>
                </c:ext>
              </c:extLst>
            </c:dLbl>
            <c:dLbl>
              <c:idx val="5"/>
              <c:layout>
                <c:manualLayout>
                  <c:x val="3.4364261168384879E-3"/>
                  <c:y val="2.4691358024691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E734-4CC1-AA29-17D549AAD9AB}"/>
                </c:ext>
              </c:extLst>
            </c:dLbl>
            <c:dLbl>
              <c:idx val="6"/>
              <c:layout>
                <c:manualLayout>
                  <c:x val="1.0309278350515464E-2"/>
                  <c:y val="1.4814814814814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E734-4CC1-AA29-17D549AAD9AB}"/>
                </c:ext>
              </c:extLst>
            </c:dLbl>
            <c:dLbl>
              <c:idx val="7"/>
              <c:layout>
                <c:manualLayout>
                  <c:x val="3.4364261168386141E-3"/>
                  <c:y val="1.98524365814474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E734-4CC1-AA29-17D549AAD9A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'S. 15 Finanzierungsbedarf'!$E$49:$L$49</c:f>
              <c:numCache>
                <c:formatCode>General</c:formatCode>
                <c:ptCount val="8"/>
                <c:pt idx="0">
                  <c:v>48.4</c:v>
                </c:pt>
                <c:pt idx="1">
                  <c:v>46.2</c:v>
                </c:pt>
                <c:pt idx="2">
                  <c:v>40.6</c:v>
                </c:pt>
                <c:pt idx="3">
                  <c:v>40.9</c:v>
                </c:pt>
                <c:pt idx="4">
                  <c:v>50</c:v>
                </c:pt>
                <c:pt idx="5">
                  <c:v>26.3</c:v>
                </c:pt>
                <c:pt idx="6">
                  <c:v>45.2</c:v>
                </c:pt>
                <c:pt idx="7">
                  <c:v>44.4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E734-4CC1-AA29-17D549AAD9AB}"/>
            </c:ext>
          </c:extLst>
        </c:ser>
        <c:ser>
          <c:idx val="0"/>
          <c:order val="2"/>
          <c:tx>
            <c:strRef>
              <c:f>'S. 15 Finanzierungsbedarf'!$B$50</c:f>
              <c:strCache>
                <c:ptCount val="1"/>
                <c:pt idx="0">
                  <c:v>Beteiligungskapital</c:v>
                </c:pt>
              </c:strCache>
            </c:strRef>
          </c:tx>
          <c:spPr>
            <a:solidFill>
              <a:srgbClr val="ABABAB"/>
            </a:solidFill>
            <a:ln w="3175">
              <a:solidFill>
                <a:schemeClr val="accent3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E734-4CC1-AA29-17D549AAD9AB}"/>
              </c:ext>
            </c:extLst>
          </c:dPt>
          <c:dPt>
            <c:idx val="1"/>
            <c:invertIfNegative val="0"/>
            <c:bubble3D val="0"/>
            <c:spPr>
              <a:solidFill>
                <a:srgbClr val="ABABAB"/>
              </a:solidFill>
              <a:ln w="31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2-E734-4CC1-AA29-17D549AAD9AB}"/>
              </c:ext>
            </c:extLst>
          </c:dPt>
          <c:dPt>
            <c:idx val="2"/>
            <c:invertIfNegative val="0"/>
            <c:bubble3D val="0"/>
            <c:spPr>
              <a:solidFill>
                <a:srgbClr val="ABABAB"/>
              </a:solidFill>
              <a:ln w="31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4-E734-4CC1-AA29-17D549AAD9AB}"/>
              </c:ext>
            </c:extLst>
          </c:dPt>
          <c:dPt>
            <c:idx val="3"/>
            <c:invertIfNegative val="0"/>
            <c:bubble3D val="0"/>
            <c:spPr>
              <a:solidFill>
                <a:srgbClr val="ABABAB"/>
              </a:solidFill>
              <a:ln w="31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5-E734-4CC1-AA29-17D549AAD9AB}"/>
              </c:ext>
            </c:extLst>
          </c:dPt>
          <c:dPt>
            <c:idx val="4"/>
            <c:invertIfNegative val="0"/>
            <c:bubble3D val="0"/>
            <c:spPr>
              <a:solidFill>
                <a:srgbClr val="ABABAB"/>
              </a:solidFill>
              <a:ln w="31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6-E734-4CC1-AA29-17D549AAD9AB}"/>
              </c:ext>
            </c:extLst>
          </c:dPt>
          <c:dPt>
            <c:idx val="6"/>
            <c:invertIfNegative val="0"/>
            <c:bubble3D val="0"/>
            <c:spPr>
              <a:solidFill>
                <a:srgbClr val="ABABAB"/>
              </a:solidFill>
              <a:ln w="31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8-E734-4CC1-AA29-17D549AAD9AB}"/>
              </c:ext>
            </c:extLst>
          </c:dPt>
          <c:dPt>
            <c:idx val="7"/>
            <c:invertIfNegative val="0"/>
            <c:bubble3D val="0"/>
            <c:spPr>
              <a:solidFill>
                <a:srgbClr val="ABABAB"/>
              </a:solidFill>
              <a:ln w="31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A-E734-4CC1-AA29-17D549AAD9AB}"/>
              </c:ext>
            </c:extLst>
          </c:dPt>
          <c:dLbls>
            <c:dLbl>
              <c:idx val="0"/>
              <c:layout>
                <c:manualLayout>
                  <c:x val="0"/>
                  <c:y val="9.91817304807893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E734-4CC1-AA29-17D549AAD9A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'S. 15 Finanzierungsbedarf'!$E$47:$L$47</c:f>
              <c:strCache>
                <c:ptCount val="8"/>
                <c:pt idx="0">
                  <c:v>Handel</c:v>
                </c:pt>
                <c:pt idx="1">
                  <c:v>Baugewerbe</c:v>
                </c:pt>
                <c:pt idx="2">
                  <c:v>Agrar-
wirtschaft</c:v>
                </c:pt>
                <c:pt idx="3">
                  <c:v>Chemie/
Kunststoff</c:v>
                </c:pt>
                <c:pt idx="4">
                  <c:v>Dienst-
leistungen</c:v>
                </c:pt>
                <c:pt idx="5">
                  <c:v>Ernährung/
Tabak</c:v>
                </c:pt>
                <c:pt idx="6">
                  <c:v>Metall/Stahl/
Kfz/MBau</c:v>
                </c:pt>
                <c:pt idx="7">
                  <c:v>Elektro</c:v>
                </c:pt>
              </c:strCache>
            </c:strRef>
          </c:cat>
          <c:val>
            <c:numRef>
              <c:f>'S. 15 Finanzierungsbedarf'!$E$50:$L$50</c:f>
              <c:numCache>
                <c:formatCode>General</c:formatCode>
                <c:ptCount val="8"/>
                <c:pt idx="0">
                  <c:v>0.4</c:v>
                </c:pt>
                <c:pt idx="1">
                  <c:v>7.7</c:v>
                </c:pt>
                <c:pt idx="2">
                  <c:v>3.1</c:v>
                </c:pt>
                <c:pt idx="3">
                  <c:v>4.5</c:v>
                </c:pt>
                <c:pt idx="4">
                  <c:v>9.1</c:v>
                </c:pt>
                <c:pt idx="5">
                  <c:v>0.4</c:v>
                </c:pt>
                <c:pt idx="6">
                  <c:v>9.6999999999999993</c:v>
                </c:pt>
                <c:pt idx="7">
                  <c:v>33.299999999999997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B-E734-4CC1-AA29-17D549AAD9AB}"/>
            </c:ext>
          </c:extLst>
        </c:ser>
        <c:ser>
          <c:idx val="1"/>
          <c:order val="3"/>
          <c:tx>
            <c:strRef>
              <c:f>'S. 15 Finanzierungsbedarf'!$B$51</c:f>
              <c:strCache>
                <c:ptCount val="1"/>
                <c:pt idx="0">
                  <c:v>Kapitalmarkt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D-E734-4CC1-AA29-17D549AAD9AB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31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E-E734-4CC1-AA29-17D549AAD9A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0-E734-4CC1-AA29-17D549AAD9A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2-E734-4CC1-AA29-17D549AAD9A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4-E734-4CC1-AA29-17D549AAD9AB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 w="3175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46-E734-4CC1-AA29-17D549AAD9A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8-E734-4CC1-AA29-17D549AAD9A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A-E734-4CC1-AA29-17D549AAD9AB}"/>
              </c:ext>
            </c:extLst>
          </c:dPt>
          <c:dLbls>
            <c:dLbl>
              <c:idx val="0"/>
              <c:layout>
                <c:manualLayout>
                  <c:x val="-1.5750104422292775E-17"/>
                  <c:y val="9.91817304807893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D-E734-4CC1-AA29-17D549AAD9AB}"/>
                </c:ext>
              </c:extLst>
            </c:dLbl>
            <c:dLbl>
              <c:idx val="1"/>
              <c:layout>
                <c:manualLayout>
                  <c:x val="6.87285223367700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E-E734-4CC1-AA29-17D549AAD9AB}"/>
                </c:ext>
              </c:extLst>
            </c:dLbl>
            <c:dLbl>
              <c:idx val="3"/>
              <c:layout>
                <c:manualLayout>
                  <c:x val="0"/>
                  <c:y val="9.95942968673478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2-E734-4CC1-AA29-17D549AAD9A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'S. 15 Finanzierungsbedarf'!$E$47:$L$47</c:f>
              <c:strCache>
                <c:ptCount val="8"/>
                <c:pt idx="0">
                  <c:v>Handel</c:v>
                </c:pt>
                <c:pt idx="1">
                  <c:v>Baugewerbe</c:v>
                </c:pt>
                <c:pt idx="2">
                  <c:v>Agrar-
wirtschaft</c:v>
                </c:pt>
                <c:pt idx="3">
                  <c:v>Chemie/
Kunststoff</c:v>
                </c:pt>
                <c:pt idx="4">
                  <c:v>Dienst-
leistungen</c:v>
                </c:pt>
                <c:pt idx="5">
                  <c:v>Ernährung/
Tabak</c:v>
                </c:pt>
                <c:pt idx="6">
                  <c:v>Metall/Stahl/
Kfz/MBau</c:v>
                </c:pt>
                <c:pt idx="7">
                  <c:v>Elektro</c:v>
                </c:pt>
              </c:strCache>
            </c:strRef>
          </c:cat>
          <c:val>
            <c:numRef>
              <c:f>'S. 15 Finanzierungsbedarf'!$E$51:$L$51</c:f>
              <c:numCache>
                <c:formatCode>General</c:formatCode>
                <c:ptCount val="8"/>
                <c:pt idx="0">
                  <c:v>0.4</c:v>
                </c:pt>
                <c:pt idx="1">
                  <c:v>15.4</c:v>
                </c:pt>
                <c:pt idx="2">
                  <c:v>0.4</c:v>
                </c:pt>
                <c:pt idx="3">
                  <c:v>0.4</c:v>
                </c:pt>
                <c:pt idx="4">
                  <c:v>3</c:v>
                </c:pt>
                <c:pt idx="5">
                  <c:v>5.3</c:v>
                </c:pt>
                <c:pt idx="6">
                  <c:v>1.6</c:v>
                </c:pt>
                <c:pt idx="7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B-E734-4CC1-AA29-17D549AAD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763885440"/>
        <c:axId val="763886976"/>
      </c:barChart>
      <c:catAx>
        <c:axId val="76388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 rtl="0"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63886976"/>
        <c:crosses val="autoZero"/>
        <c:auto val="1"/>
        <c:lblAlgn val="ctr"/>
        <c:lblOffset val="100"/>
        <c:noMultiLvlLbl val="0"/>
      </c:catAx>
      <c:valAx>
        <c:axId val="763886976"/>
        <c:scaling>
          <c:orientation val="minMax"/>
          <c:max val="110"/>
          <c:min val="0"/>
        </c:scaling>
        <c:delete val="1"/>
        <c:axPos val="l"/>
        <c:numFmt formatCode="#,##0_ ;\-#,##0\ " sourceLinked="0"/>
        <c:majorTickMark val="out"/>
        <c:minorTickMark val="none"/>
        <c:tickLblPos val="nextTo"/>
        <c:crossAx val="76388544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1372549019607845E-2"/>
          <c:y val="6.6015795076163189E-2"/>
          <c:w val="0.9"/>
          <c:h val="9.4389809175109862E-2"/>
        </c:manualLayout>
      </c:layout>
      <c:overlay val="0"/>
      <c:txPr>
        <a:bodyPr/>
        <a:lstStyle/>
        <a:p>
          <a:pPr>
            <a:defRPr sz="7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utiger 45 Light"/>
          <a:ea typeface="Frutiger 45 Light"/>
          <a:cs typeface="Frutiger 45 Light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4364366218928515E-2"/>
          <c:y val="2.4680645789400008E-2"/>
          <c:w val="0.96563563378107153"/>
          <c:h val="0.62527367130933031"/>
        </c:manualLayout>
      </c:layout>
      <c:barChart>
        <c:barDir val="col"/>
        <c:grouping val="clustered"/>
        <c:varyColors val="0"/>
        <c:ser>
          <c:idx val="3"/>
          <c:order val="0"/>
          <c:tx>
            <c:v>Finanzierungsbedarf</c:v>
          </c:tx>
          <c:spPr>
            <a:solidFill>
              <a:srgbClr val="F08200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3-27C7-4042-BBC5-A1A5F4F98C8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734-4CC1-AA29-17D549AAD9A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734-4CC1-AA29-17D549AAD9A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734-4CC1-AA29-17D549AAD9A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734-4CC1-AA29-17D549AAD9A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734-4CC1-AA29-17D549AAD9A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734-4CC1-AA29-17D549AAD9AB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734-4CC1-AA29-17D549AAD9AB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2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734-4CC1-AA29-17D549AAD9AB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E734-4CC1-AA29-17D549AAD9AB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2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734-4CC1-AA29-17D549AAD9AB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734-4CC1-AA29-17D549AAD9AB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734-4CC1-AA29-17D549AAD9AB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734-4CC1-AA29-17D549AAD9AB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734-4CC1-AA29-17D549AAD9AB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734-4CC1-AA29-17D549AAD9AB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E734-4CC1-AA29-17D549AAD9AB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E734-4CC1-AA29-17D549AAD9AB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E734-4CC1-AA29-17D549AAD9AB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E734-4CC1-AA29-17D549AAD9AB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E734-4CC1-AA29-17D549AAD9AB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E734-4CC1-AA29-17D549AAD9AB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E734-4CC1-AA29-17D549AAD9AB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E734-4CC1-AA29-17D549AAD9AB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E734-4CC1-AA29-17D549AAD9AB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E734-4CC1-AA29-17D549AAD9AB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E734-4CC1-AA29-17D549AAD9AB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E734-4CC1-AA29-17D549AAD9AB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E734-4CC1-AA29-17D549AAD9AB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E734-4CC1-AA29-17D549AAD9AB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E734-4CC1-AA29-17D549AAD9AB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E734-4CC1-AA29-17D549AAD9AB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E734-4CC1-AA29-17D549AAD9AB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E734-4CC1-AA29-17D549AAD9AB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E734-4CC1-AA29-17D549AAD9AB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E734-4CC1-AA29-17D549AAD9AB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E734-4CC1-AA29-17D549AAD9AB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E734-4CC1-AA29-17D549AAD9AB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E734-4CC1-AA29-17D549AAD9AB}"/>
              </c:ext>
            </c:extLst>
          </c:dPt>
          <c:dPt>
            <c:idx val="4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6-E734-4CC1-AA29-17D549AAD9AB}"/>
              </c:ext>
            </c:extLst>
          </c:dPt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E734-4CC1-AA29-17D549AAD9AB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E734-4CC1-AA29-17D549AAD9AB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E734-4CC1-AA29-17D549AAD9AB}"/>
              </c:ext>
            </c:extLst>
          </c:dPt>
          <c:dLbls>
            <c:dLbl>
              <c:idx val="7"/>
              <c:layout>
                <c:manualLayout>
                  <c:x val="0"/>
                  <c:y val="1.5113350125944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34-4CC1-AA29-17D549AAD9A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'S. 15 Finanzierungsbedarf'!$C$40:$Q$40</c:f>
              <c:strCache>
                <c:ptCount val="15"/>
                <c:pt idx="0">
                  <c:v>Insgesamt</c:v>
                </c:pt>
                <c:pt idx="2">
                  <c:v>Agrar-
wirtschaft</c:v>
                </c:pt>
                <c:pt idx="3">
                  <c:v>Metall/Stahl/
Kfz/MBau</c:v>
                </c:pt>
                <c:pt idx="4">
                  <c:v>Dienst-
leistungen</c:v>
                </c:pt>
                <c:pt idx="5">
                  <c:v>Ernährung/
Tabak</c:v>
                </c:pt>
                <c:pt idx="6">
                  <c:v>Chemie/
Kunststoff</c:v>
                </c:pt>
                <c:pt idx="7">
                  <c:v>Handel</c:v>
                </c:pt>
                <c:pt idx="8">
                  <c:v>Elektro</c:v>
                </c:pt>
                <c:pt idx="9">
                  <c:v>Baugewerbe</c:v>
                </c:pt>
                <c:pt idx="11">
                  <c:v>bis 20 Besch.</c:v>
                </c:pt>
                <c:pt idx="12">
                  <c:v>21 bis 100 B.</c:v>
                </c:pt>
                <c:pt idx="13">
                  <c:v>101 bis 200 B.</c:v>
                </c:pt>
                <c:pt idx="14">
                  <c:v>über 200 B.</c:v>
                </c:pt>
              </c:strCache>
            </c:strRef>
          </c:cat>
          <c:val>
            <c:numRef>
              <c:f>'S. 15 Finanzierungsbedarf'!$C$41:$Q$41</c:f>
              <c:numCache>
                <c:formatCode>General</c:formatCode>
                <c:ptCount val="15"/>
                <c:pt idx="0">
                  <c:v>16.899999999999999</c:v>
                </c:pt>
                <c:pt idx="2">
                  <c:v>35.200000000000003</c:v>
                </c:pt>
                <c:pt idx="3">
                  <c:v>19.3</c:v>
                </c:pt>
                <c:pt idx="4">
                  <c:v>18.2</c:v>
                </c:pt>
                <c:pt idx="5">
                  <c:v>17.100000000000001</c:v>
                </c:pt>
                <c:pt idx="6">
                  <c:v>16.399999999999999</c:v>
                </c:pt>
                <c:pt idx="7">
                  <c:v>13.7</c:v>
                </c:pt>
                <c:pt idx="8">
                  <c:v>8.6999999999999993</c:v>
                </c:pt>
                <c:pt idx="9">
                  <c:v>8.6</c:v>
                </c:pt>
                <c:pt idx="11">
                  <c:v>25.9</c:v>
                </c:pt>
                <c:pt idx="12">
                  <c:v>16.666666666666664</c:v>
                </c:pt>
                <c:pt idx="13">
                  <c:v>16.2</c:v>
                </c:pt>
                <c:pt idx="14">
                  <c:v>17.899999999999999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E734-4CC1-AA29-17D549AAD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763885440"/>
        <c:axId val="763886976"/>
      </c:barChart>
      <c:catAx>
        <c:axId val="76388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 rtl="0"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63886976"/>
        <c:crosses val="autoZero"/>
        <c:auto val="1"/>
        <c:lblAlgn val="ctr"/>
        <c:lblOffset val="100"/>
        <c:noMultiLvlLbl val="0"/>
      </c:catAx>
      <c:valAx>
        <c:axId val="763886976"/>
        <c:scaling>
          <c:orientation val="minMax"/>
          <c:max val="40"/>
          <c:min val="0"/>
        </c:scaling>
        <c:delete val="1"/>
        <c:axPos val="l"/>
        <c:numFmt formatCode="#,##0_ ;\-#,##0\ " sourceLinked="0"/>
        <c:majorTickMark val="out"/>
        <c:minorTickMark val="none"/>
        <c:tickLblPos val="nextTo"/>
        <c:crossAx val="76388544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utiger 45 Light"/>
          <a:ea typeface="Frutiger 45 Light"/>
          <a:cs typeface="Frutiger 45 Light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38381966960013"/>
          <c:y val="2.6066666666666665E-2"/>
          <c:w val="0.85481210436930677"/>
          <c:h val="0.88364409448818892"/>
        </c:manualLayout>
      </c:layout>
      <c:lineChart>
        <c:grouping val="standard"/>
        <c:varyColors val="0"/>
        <c:ser>
          <c:idx val="1"/>
          <c:order val="0"/>
          <c:tx>
            <c:strRef>
              <c:f>'Seite 4 oben links bis S.6 oben'!$F$3</c:f>
              <c:strCache>
                <c:ptCount val="1"/>
                <c:pt idx="0">
                  <c:v>Metall/Kfz/Mbau</c:v>
                </c:pt>
              </c:strCache>
            </c:strRef>
          </c:tx>
          <c:marker>
            <c:symbol val="none"/>
          </c:marker>
          <c:dPt>
            <c:idx val="30"/>
            <c:marker>
              <c:symbol val="auto"/>
            </c:marker>
            <c:bubble3D val="0"/>
            <c:spPr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1-AD9C-4D87-AE53-8A4C7DDB1DC4}"/>
              </c:ext>
            </c:extLst>
          </c:dPt>
          <c:dPt>
            <c:idx val="31"/>
            <c:marker>
              <c:symbol val="auto"/>
            </c:marker>
            <c:bubble3D val="0"/>
            <c:spPr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3-AD9C-4D87-AE53-8A4C7DDB1DC4}"/>
              </c:ext>
            </c:extLst>
          </c:dPt>
          <c:cat>
            <c:numRef>
              <c:f>'Seite 4 oben links bis S.6 oben'!$A$23:$A$54</c:f>
              <c:numCache>
                <c:formatCode>m/d/yyyy</c:formatCode>
                <c:ptCount val="32"/>
                <c:pt idx="0">
                  <c:v>38443</c:v>
                </c:pt>
                <c:pt idx="1">
                  <c:v>38626</c:v>
                </c:pt>
                <c:pt idx="2">
                  <c:v>38808</c:v>
                </c:pt>
                <c:pt idx="3">
                  <c:v>38991</c:v>
                </c:pt>
                <c:pt idx="4">
                  <c:v>39173</c:v>
                </c:pt>
                <c:pt idx="5">
                  <c:v>39356</c:v>
                </c:pt>
                <c:pt idx="6">
                  <c:v>39539</c:v>
                </c:pt>
                <c:pt idx="7">
                  <c:v>39722</c:v>
                </c:pt>
                <c:pt idx="8">
                  <c:v>39904</c:v>
                </c:pt>
                <c:pt idx="9">
                  <c:v>40087</c:v>
                </c:pt>
                <c:pt idx="10">
                  <c:v>40269</c:v>
                </c:pt>
                <c:pt idx="11">
                  <c:v>40452</c:v>
                </c:pt>
                <c:pt idx="12">
                  <c:v>40634</c:v>
                </c:pt>
                <c:pt idx="13">
                  <c:v>40817</c:v>
                </c:pt>
                <c:pt idx="14">
                  <c:v>41000</c:v>
                </c:pt>
                <c:pt idx="15">
                  <c:v>41183</c:v>
                </c:pt>
                <c:pt idx="16">
                  <c:v>41365</c:v>
                </c:pt>
                <c:pt idx="17">
                  <c:v>41548</c:v>
                </c:pt>
                <c:pt idx="18">
                  <c:v>41730</c:v>
                </c:pt>
                <c:pt idx="19">
                  <c:v>41913</c:v>
                </c:pt>
                <c:pt idx="20">
                  <c:v>42095</c:v>
                </c:pt>
                <c:pt idx="21">
                  <c:v>42278</c:v>
                </c:pt>
                <c:pt idx="22">
                  <c:v>42461</c:v>
                </c:pt>
                <c:pt idx="23">
                  <c:v>42644</c:v>
                </c:pt>
                <c:pt idx="24">
                  <c:v>42826</c:v>
                </c:pt>
                <c:pt idx="25">
                  <c:v>43009</c:v>
                </c:pt>
                <c:pt idx="26">
                  <c:v>43191</c:v>
                </c:pt>
                <c:pt idx="27">
                  <c:v>43374</c:v>
                </c:pt>
                <c:pt idx="28">
                  <c:v>43556</c:v>
                </c:pt>
                <c:pt idx="29">
                  <c:v>43739</c:v>
                </c:pt>
                <c:pt idx="30">
                  <c:v>43922</c:v>
                </c:pt>
                <c:pt idx="31">
                  <c:v>44105</c:v>
                </c:pt>
              </c:numCache>
            </c:numRef>
          </c:cat>
          <c:val>
            <c:numRef>
              <c:f>'Seite 4 oben links bis S.6 oben'!$F$23:$F$54</c:f>
              <c:numCache>
                <c:formatCode>General</c:formatCode>
                <c:ptCount val="32"/>
                <c:pt idx="0">
                  <c:v>52.9</c:v>
                </c:pt>
                <c:pt idx="1">
                  <c:v>51.199999999999996</c:v>
                </c:pt>
                <c:pt idx="2">
                  <c:v>55.800000000000011</c:v>
                </c:pt>
                <c:pt idx="3">
                  <c:v>79.5</c:v>
                </c:pt>
                <c:pt idx="4">
                  <c:v>83.7</c:v>
                </c:pt>
                <c:pt idx="5">
                  <c:v>84.5</c:v>
                </c:pt>
                <c:pt idx="6">
                  <c:v>86.100000000000009</c:v>
                </c:pt>
                <c:pt idx="7">
                  <c:v>68.099999999999994</c:v>
                </c:pt>
                <c:pt idx="8">
                  <c:v>-28.799999999999997</c:v>
                </c:pt>
                <c:pt idx="9">
                  <c:v>-30.099999999999987</c:v>
                </c:pt>
                <c:pt idx="10">
                  <c:v>-1.8999999999999986</c:v>
                </c:pt>
                <c:pt idx="11">
                  <c:v>55.900000000000006</c:v>
                </c:pt>
                <c:pt idx="12">
                  <c:v>81.400000000000006</c:v>
                </c:pt>
                <c:pt idx="13">
                  <c:v>78.199999999999989</c:v>
                </c:pt>
                <c:pt idx="14">
                  <c:v>77.300000000000011</c:v>
                </c:pt>
                <c:pt idx="15">
                  <c:v>54</c:v>
                </c:pt>
                <c:pt idx="16">
                  <c:v>63.299999999999983</c:v>
                </c:pt>
                <c:pt idx="17">
                  <c:v>52.400000000000006</c:v>
                </c:pt>
                <c:pt idx="18">
                  <c:v>71.7</c:v>
                </c:pt>
                <c:pt idx="19">
                  <c:v>55.200000000000017</c:v>
                </c:pt>
                <c:pt idx="20">
                  <c:v>64.600000000000009</c:v>
                </c:pt>
                <c:pt idx="21">
                  <c:v>53.4</c:v>
                </c:pt>
                <c:pt idx="22">
                  <c:v>60.599999999999994</c:v>
                </c:pt>
                <c:pt idx="23">
                  <c:v>73.7</c:v>
                </c:pt>
                <c:pt idx="24">
                  <c:v>71.099999999999994</c:v>
                </c:pt>
                <c:pt idx="25">
                  <c:v>81.899999999999991</c:v>
                </c:pt>
                <c:pt idx="26">
                  <c:v>87.899999999999991</c:v>
                </c:pt>
                <c:pt idx="27">
                  <c:v>84.7</c:v>
                </c:pt>
                <c:pt idx="28">
                  <c:v>70</c:v>
                </c:pt>
                <c:pt idx="29">
                  <c:v>45.500000000000007</c:v>
                </c:pt>
                <c:pt idx="30">
                  <c:v>-17</c:v>
                </c:pt>
                <c:pt idx="31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9C-4D87-AE53-8A4C7DDB1DC4}"/>
            </c:ext>
          </c:extLst>
        </c:ser>
        <c:ser>
          <c:idx val="2"/>
          <c:order val="1"/>
          <c:tx>
            <c:strRef>
              <c:f>'Seite 4 oben links bis S.6 oben'!$G$3</c:f>
              <c:strCache>
                <c:ptCount val="1"/>
                <c:pt idx="0">
                  <c:v>Elektro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Pt>
            <c:idx val="30"/>
            <c:marker>
              <c:symbol val="diamond"/>
              <c:size val="5"/>
              <c:spPr>
                <a:solidFill>
                  <a:schemeClr val="accent6">
                    <a:lumMod val="75000"/>
                  </a:schemeClr>
                </a:solidFill>
                <a:ln>
                  <a:solidFill>
                    <a:schemeClr val="accent6">
                      <a:lumMod val="75000"/>
                    </a:schemeClr>
                  </a:solidFill>
                </a:ln>
              </c:spPr>
            </c:marker>
            <c:bubble3D val="0"/>
            <c:spPr>
              <a:ln>
                <a:solidFill>
                  <a:schemeClr val="accent6">
                    <a:lumMod val="75000"/>
                  </a:schemeClr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6-AD9C-4D87-AE53-8A4C7DDB1DC4}"/>
              </c:ext>
            </c:extLst>
          </c:dPt>
          <c:dPt>
            <c:idx val="31"/>
            <c:marker>
              <c:symbol val="diamond"/>
              <c:size val="5"/>
              <c:spPr>
                <a:solidFill>
                  <a:schemeClr val="accent6">
                    <a:lumMod val="75000"/>
                  </a:schemeClr>
                </a:solidFill>
                <a:ln>
                  <a:solidFill>
                    <a:schemeClr val="accent6">
                      <a:lumMod val="75000"/>
                    </a:schemeClr>
                  </a:solidFill>
                </a:ln>
              </c:spPr>
            </c:marker>
            <c:bubble3D val="0"/>
            <c:spPr>
              <a:ln>
                <a:solidFill>
                  <a:schemeClr val="accent6">
                    <a:lumMod val="75000"/>
                  </a:schemeClr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8-AD9C-4D87-AE53-8A4C7DDB1DC4}"/>
              </c:ext>
            </c:extLst>
          </c:dPt>
          <c:cat>
            <c:numRef>
              <c:f>'Seite 4 oben links bis S.6 oben'!$A$23:$A$54</c:f>
              <c:numCache>
                <c:formatCode>m/d/yyyy</c:formatCode>
                <c:ptCount val="32"/>
                <c:pt idx="0">
                  <c:v>38443</c:v>
                </c:pt>
                <c:pt idx="1">
                  <c:v>38626</c:v>
                </c:pt>
                <c:pt idx="2">
                  <c:v>38808</c:v>
                </c:pt>
                <c:pt idx="3">
                  <c:v>38991</c:v>
                </c:pt>
                <c:pt idx="4">
                  <c:v>39173</c:v>
                </c:pt>
                <c:pt idx="5">
                  <c:v>39356</c:v>
                </c:pt>
                <c:pt idx="6">
                  <c:v>39539</c:v>
                </c:pt>
                <c:pt idx="7">
                  <c:v>39722</c:v>
                </c:pt>
                <c:pt idx="8">
                  <c:v>39904</c:v>
                </c:pt>
                <c:pt idx="9">
                  <c:v>40087</c:v>
                </c:pt>
                <c:pt idx="10">
                  <c:v>40269</c:v>
                </c:pt>
                <c:pt idx="11">
                  <c:v>40452</c:v>
                </c:pt>
                <c:pt idx="12">
                  <c:v>40634</c:v>
                </c:pt>
                <c:pt idx="13">
                  <c:v>40817</c:v>
                </c:pt>
                <c:pt idx="14">
                  <c:v>41000</c:v>
                </c:pt>
                <c:pt idx="15">
                  <c:v>41183</c:v>
                </c:pt>
                <c:pt idx="16">
                  <c:v>41365</c:v>
                </c:pt>
                <c:pt idx="17">
                  <c:v>41548</c:v>
                </c:pt>
                <c:pt idx="18">
                  <c:v>41730</c:v>
                </c:pt>
                <c:pt idx="19">
                  <c:v>41913</c:v>
                </c:pt>
                <c:pt idx="20">
                  <c:v>42095</c:v>
                </c:pt>
                <c:pt idx="21">
                  <c:v>42278</c:v>
                </c:pt>
                <c:pt idx="22">
                  <c:v>42461</c:v>
                </c:pt>
                <c:pt idx="23">
                  <c:v>42644</c:v>
                </c:pt>
                <c:pt idx="24">
                  <c:v>42826</c:v>
                </c:pt>
                <c:pt idx="25">
                  <c:v>43009</c:v>
                </c:pt>
                <c:pt idx="26">
                  <c:v>43191</c:v>
                </c:pt>
                <c:pt idx="27">
                  <c:v>43374</c:v>
                </c:pt>
                <c:pt idx="28">
                  <c:v>43556</c:v>
                </c:pt>
                <c:pt idx="29">
                  <c:v>43739</c:v>
                </c:pt>
                <c:pt idx="30">
                  <c:v>43922</c:v>
                </c:pt>
                <c:pt idx="31">
                  <c:v>44105</c:v>
                </c:pt>
              </c:numCache>
            </c:numRef>
          </c:cat>
          <c:val>
            <c:numRef>
              <c:f>'Seite 4 oben links bis S.6 oben'!$G$23:$G$54</c:f>
              <c:numCache>
                <c:formatCode>General</c:formatCode>
                <c:ptCount val="32"/>
                <c:pt idx="0">
                  <c:v>43.5</c:v>
                </c:pt>
                <c:pt idx="1">
                  <c:v>44.599999999999994</c:v>
                </c:pt>
                <c:pt idx="2">
                  <c:v>65.699999999999989</c:v>
                </c:pt>
                <c:pt idx="3">
                  <c:v>75.199999999999989</c:v>
                </c:pt>
                <c:pt idx="4">
                  <c:v>74.100000000000009</c:v>
                </c:pt>
                <c:pt idx="5">
                  <c:v>86.1</c:v>
                </c:pt>
                <c:pt idx="6">
                  <c:v>88</c:v>
                </c:pt>
                <c:pt idx="7">
                  <c:v>67.400000000000006</c:v>
                </c:pt>
                <c:pt idx="8">
                  <c:v>-11.700000000000003</c:v>
                </c:pt>
                <c:pt idx="9">
                  <c:v>-1.6000000000000014</c:v>
                </c:pt>
                <c:pt idx="10">
                  <c:v>55.2</c:v>
                </c:pt>
                <c:pt idx="11">
                  <c:v>61.300000000000004</c:v>
                </c:pt>
                <c:pt idx="12">
                  <c:v>81.199999999999989</c:v>
                </c:pt>
                <c:pt idx="13">
                  <c:v>83</c:v>
                </c:pt>
                <c:pt idx="14">
                  <c:v>79.099999999999994</c:v>
                </c:pt>
                <c:pt idx="15">
                  <c:v>56.599999999999994</c:v>
                </c:pt>
                <c:pt idx="16">
                  <c:v>77.5</c:v>
                </c:pt>
                <c:pt idx="17">
                  <c:v>69.900000000000006</c:v>
                </c:pt>
                <c:pt idx="18">
                  <c:v>79.100000000000009</c:v>
                </c:pt>
                <c:pt idx="19">
                  <c:v>81.599999999999994</c:v>
                </c:pt>
                <c:pt idx="20">
                  <c:v>76.599999999999994</c:v>
                </c:pt>
                <c:pt idx="21">
                  <c:v>74.099999999999994</c:v>
                </c:pt>
                <c:pt idx="22">
                  <c:v>83.399999999999991</c:v>
                </c:pt>
                <c:pt idx="23">
                  <c:v>83.800000000000011</c:v>
                </c:pt>
                <c:pt idx="24">
                  <c:v>79.399999999999991</c:v>
                </c:pt>
                <c:pt idx="25">
                  <c:v>87.199999999999989</c:v>
                </c:pt>
                <c:pt idx="26">
                  <c:v>88.199999999999989</c:v>
                </c:pt>
                <c:pt idx="27">
                  <c:v>85.6</c:v>
                </c:pt>
                <c:pt idx="28">
                  <c:v>86.4</c:v>
                </c:pt>
                <c:pt idx="29">
                  <c:v>64.899999999999991</c:v>
                </c:pt>
                <c:pt idx="30">
                  <c:v>1.2999999999999972</c:v>
                </c:pt>
                <c:pt idx="31">
                  <c:v>43.7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D9C-4D87-AE53-8A4C7DDB1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4946360"/>
        <c:axId val="1164942096"/>
      </c:lineChart>
      <c:dateAx>
        <c:axId val="1164946360"/>
        <c:scaling>
          <c:orientation val="minMax"/>
          <c:max val="44166"/>
          <c:min val="38443"/>
        </c:scaling>
        <c:delete val="0"/>
        <c:axPos val="b"/>
        <c:numFmt formatCode="yy" sourceLinked="0"/>
        <c:majorTickMark val="none"/>
        <c:minorTickMark val="none"/>
        <c:tickLblPos val="low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700"/>
            </a:pPr>
            <a:endParaRPr lang="de-DE"/>
          </a:p>
        </c:txPr>
        <c:crossAx val="1164942096"/>
        <c:crosses val="autoZero"/>
        <c:auto val="0"/>
        <c:lblOffset val="100"/>
        <c:baseTimeUnit val="months"/>
        <c:majorUnit val="12"/>
        <c:majorTimeUnit val="months"/>
      </c:dateAx>
      <c:valAx>
        <c:axId val="1164942096"/>
        <c:scaling>
          <c:orientation val="minMax"/>
          <c:max val="100"/>
          <c:min val="-4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 ;[Red]\-#,##0\ " sourceLinked="0"/>
        <c:majorTickMark val="out"/>
        <c:minorTickMark val="none"/>
        <c:tickLblPos val="nextTo"/>
        <c:spPr>
          <a:ln w="25400">
            <a:noFill/>
          </a:ln>
        </c:spPr>
        <c:txPr>
          <a:bodyPr/>
          <a:lstStyle/>
          <a:p>
            <a:pPr>
              <a:defRPr sz="700"/>
            </a:pPr>
            <a:endParaRPr lang="de-DE"/>
          </a:p>
        </c:txPr>
        <c:crossAx val="116494636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8073182028717"/>
          <c:y val="0.80172125984251985"/>
          <c:w val="0.56463794966805614"/>
          <c:h val="9.1612073490813642E-2"/>
        </c:manualLayout>
      </c:layout>
      <c:overlay val="0"/>
      <c:txPr>
        <a:bodyPr/>
        <a:lstStyle/>
        <a:p>
          <a:pPr>
            <a:defRPr sz="700"/>
          </a:pPr>
          <a:endParaRPr lang="de-DE"/>
        </a:p>
      </c:txPr>
    </c:legend>
    <c:plotVisOnly val="1"/>
    <c:dispBlanksAs val="gap"/>
    <c:showDLblsOverMax val="0"/>
  </c:chart>
  <c:spPr>
    <a:noFill/>
    <a:ln w="25400">
      <a:noFill/>
    </a:ln>
    <a:effectLst/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1.8043569553805778E-2"/>
          <c:w val="0.63882452193475814"/>
          <c:h val="0.67364251968503941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'S. 16 Stellenwert Innovation'!$A$11</c:f>
              <c:strCache>
                <c:ptCount val="1"/>
                <c:pt idx="0">
                  <c:v>Das spielt in unserem Unternehmen nur eine untergeordnete Rolle</c:v>
                </c:pt>
              </c:strCache>
            </c:strRef>
          </c:tx>
          <c:spPr>
            <a:solidFill>
              <a:srgbClr val="F08200"/>
            </a:solidFill>
            <a:ln w="12700">
              <a:solidFill>
                <a:schemeClr val="bg1"/>
              </a:solidFill>
            </a:ln>
          </c:spPr>
          <c:invertIfNegative val="0"/>
          <c:cat>
            <c:strRef>
              <c:f>'S. 16 Stellenwert Innovation'!$B$5:$S$5</c:f>
              <c:strCache>
                <c:ptCount val="18"/>
                <c:pt idx="0">
                  <c:v>Insgesamt</c:v>
                </c:pt>
                <c:pt idx="2">
                  <c:v>West</c:v>
                </c:pt>
                <c:pt idx="3">
                  <c:v>Ost</c:v>
                </c:pt>
                <c:pt idx="5">
                  <c:v>Handel</c:v>
                </c:pt>
                <c:pt idx="6">
                  <c:v>Chemie/
Kunststoff</c:v>
                </c:pt>
                <c:pt idx="7">
                  <c:v>Elektro</c:v>
                </c:pt>
                <c:pt idx="8">
                  <c:v>Dienst-
leistungen</c:v>
                </c:pt>
                <c:pt idx="9">
                  <c:v>Metall/Stahl/
Kfz/MBau</c:v>
                </c:pt>
                <c:pt idx="10">
                  <c:v>Ernährung/
Tabak</c:v>
                </c:pt>
                <c:pt idx="11">
                  <c:v>Baugewerbe</c:v>
                </c:pt>
                <c:pt idx="12">
                  <c:v>Agrar-
wirtschaft</c:v>
                </c:pt>
                <c:pt idx="14">
                  <c:v>Umsatz:
&lt; 5Mio€</c:v>
                </c:pt>
                <c:pt idx="15">
                  <c:v>5 bis 
&lt; 25Mio€</c:v>
                </c:pt>
                <c:pt idx="16">
                  <c:v>25 bis 
&lt; 50Mio€</c:v>
                </c:pt>
                <c:pt idx="17">
                  <c:v>&gt; 50Mio€</c:v>
                </c:pt>
              </c:strCache>
            </c:strRef>
          </c:cat>
          <c:val>
            <c:numRef>
              <c:f>'S. 16 Stellenwert Innovation'!$B$11:$S$11</c:f>
              <c:numCache>
                <c:formatCode>General</c:formatCode>
                <c:ptCount val="18"/>
                <c:pt idx="0">
                  <c:v>17.2</c:v>
                </c:pt>
                <c:pt idx="2">
                  <c:v>15.6</c:v>
                </c:pt>
                <c:pt idx="3">
                  <c:v>21.5</c:v>
                </c:pt>
                <c:pt idx="5">
                  <c:v>11.5</c:v>
                </c:pt>
                <c:pt idx="6">
                  <c:v>11.9</c:v>
                </c:pt>
                <c:pt idx="7">
                  <c:v>13.6</c:v>
                </c:pt>
                <c:pt idx="8">
                  <c:v>13.8</c:v>
                </c:pt>
                <c:pt idx="9">
                  <c:v>17.100000000000001</c:v>
                </c:pt>
                <c:pt idx="10">
                  <c:v>20.7</c:v>
                </c:pt>
                <c:pt idx="11">
                  <c:v>26.5</c:v>
                </c:pt>
                <c:pt idx="12">
                  <c:v>37.4</c:v>
                </c:pt>
                <c:pt idx="14">
                  <c:v>33.5</c:v>
                </c:pt>
                <c:pt idx="15">
                  <c:v>15.8</c:v>
                </c:pt>
                <c:pt idx="16">
                  <c:v>10.9</c:v>
                </c:pt>
                <c:pt idx="17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F26E-4876-836F-FDDACAFC7961}"/>
            </c:ext>
          </c:extLst>
        </c:ser>
        <c:ser>
          <c:idx val="5"/>
          <c:order val="1"/>
          <c:tx>
            <c:strRef>
              <c:f>'S. 16 Stellenwert Innovation'!$A$9</c:f>
              <c:strCache>
                <c:ptCount val="1"/>
                <c:pt idx="0">
                  <c:v>Digitalisierung und Innovationen spielten füher kaum eine Rolle, doch die Corona-Krise war ein Weckruf</c:v>
                </c:pt>
              </c:strCache>
            </c:strRef>
          </c:tx>
          <c:spPr>
            <a:ln w="3175">
              <a:solidFill>
                <a:schemeClr val="bg1"/>
              </a:solidFill>
            </a:ln>
          </c:spPr>
          <c:invertIfNegative val="0"/>
          <c:val>
            <c:numRef>
              <c:f>'S. 16 Stellenwert Innovation'!$B$9:$S$9</c:f>
              <c:numCache>
                <c:formatCode>General</c:formatCode>
                <c:ptCount val="18"/>
                <c:pt idx="0">
                  <c:v>16.399999999999999</c:v>
                </c:pt>
                <c:pt idx="2">
                  <c:v>18.7</c:v>
                </c:pt>
                <c:pt idx="3">
                  <c:v>10</c:v>
                </c:pt>
                <c:pt idx="5">
                  <c:v>18.100000000000001</c:v>
                </c:pt>
                <c:pt idx="6">
                  <c:v>19.399999999999999</c:v>
                </c:pt>
                <c:pt idx="7">
                  <c:v>12.6</c:v>
                </c:pt>
                <c:pt idx="8">
                  <c:v>18.2</c:v>
                </c:pt>
                <c:pt idx="9">
                  <c:v>19.899999999999999</c:v>
                </c:pt>
                <c:pt idx="10">
                  <c:v>17.100000000000001</c:v>
                </c:pt>
                <c:pt idx="11">
                  <c:v>9.9</c:v>
                </c:pt>
                <c:pt idx="12">
                  <c:v>2.2000000000000002</c:v>
                </c:pt>
                <c:pt idx="14">
                  <c:v>9.6</c:v>
                </c:pt>
                <c:pt idx="15">
                  <c:v>16.899999999999999</c:v>
                </c:pt>
                <c:pt idx="16">
                  <c:v>19.399999999999999</c:v>
                </c:pt>
                <c:pt idx="17">
                  <c:v>20.5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34-4DC0-8F5C-99B0B09544C9}"/>
            </c:ext>
          </c:extLst>
        </c:ser>
        <c:ser>
          <c:idx val="0"/>
          <c:order val="2"/>
          <c:tx>
            <c:strRef>
              <c:f>'S. 16 Stellenwert Innovation'!$A$6</c:f>
              <c:strCache>
                <c:ptCount val="1"/>
                <c:pt idx="0">
                  <c:v>Wir wollen mehr tun, haben aber aktuell nicht die finanziellen Mittel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'S. 16 Stellenwert Innovation'!$B$5:$S$5</c:f>
              <c:strCache>
                <c:ptCount val="18"/>
                <c:pt idx="0">
                  <c:v>Insgesamt</c:v>
                </c:pt>
                <c:pt idx="2">
                  <c:v>West</c:v>
                </c:pt>
                <c:pt idx="3">
                  <c:v>Ost</c:v>
                </c:pt>
                <c:pt idx="5">
                  <c:v>Handel</c:v>
                </c:pt>
                <c:pt idx="6">
                  <c:v>Chemie/
Kunststoff</c:v>
                </c:pt>
                <c:pt idx="7">
                  <c:v>Elektro</c:v>
                </c:pt>
                <c:pt idx="8">
                  <c:v>Dienst-
leistungen</c:v>
                </c:pt>
                <c:pt idx="9">
                  <c:v>Metall/Stahl/
Kfz/MBau</c:v>
                </c:pt>
                <c:pt idx="10">
                  <c:v>Ernährung/
Tabak</c:v>
                </c:pt>
                <c:pt idx="11">
                  <c:v>Baugewerbe</c:v>
                </c:pt>
                <c:pt idx="12">
                  <c:v>Agrar-
wirtschaft</c:v>
                </c:pt>
                <c:pt idx="14">
                  <c:v>Umsatz:
&lt; 5Mio€</c:v>
                </c:pt>
                <c:pt idx="15">
                  <c:v>5 bis 
&lt; 25Mio€</c:v>
                </c:pt>
                <c:pt idx="16">
                  <c:v>25 bis 
&lt; 50Mio€</c:v>
                </c:pt>
                <c:pt idx="17">
                  <c:v>&gt; 50Mio€</c:v>
                </c:pt>
              </c:strCache>
            </c:strRef>
          </c:cat>
          <c:val>
            <c:numRef>
              <c:f>'S. 16 Stellenwert Innovation'!$B$6:$S$6</c:f>
              <c:numCache>
                <c:formatCode>General</c:formatCode>
                <c:ptCount val="18"/>
                <c:pt idx="0">
                  <c:v>4.5</c:v>
                </c:pt>
                <c:pt idx="2">
                  <c:v>3.9</c:v>
                </c:pt>
                <c:pt idx="3">
                  <c:v>6</c:v>
                </c:pt>
                <c:pt idx="5">
                  <c:v>4.4000000000000004</c:v>
                </c:pt>
                <c:pt idx="6">
                  <c:v>6.7</c:v>
                </c:pt>
                <c:pt idx="7">
                  <c:v>7.8</c:v>
                </c:pt>
                <c:pt idx="8">
                  <c:v>2.5</c:v>
                </c:pt>
                <c:pt idx="9">
                  <c:v>5.3</c:v>
                </c:pt>
                <c:pt idx="10">
                  <c:v>2.7</c:v>
                </c:pt>
                <c:pt idx="11">
                  <c:v>2</c:v>
                </c:pt>
                <c:pt idx="12">
                  <c:v>8.8000000000000007</c:v>
                </c:pt>
                <c:pt idx="14">
                  <c:v>6.2</c:v>
                </c:pt>
                <c:pt idx="15">
                  <c:v>5.8</c:v>
                </c:pt>
                <c:pt idx="16">
                  <c:v>2.4</c:v>
                </c:pt>
                <c:pt idx="17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26E-4876-836F-FDDACAFC7961}"/>
            </c:ext>
          </c:extLst>
        </c:ser>
        <c:ser>
          <c:idx val="2"/>
          <c:order val="3"/>
          <c:tx>
            <c:strRef>
              <c:f>'S. 16 Stellenwert Innovation'!$A$7</c:f>
              <c:strCache>
                <c:ptCount val="1"/>
                <c:pt idx="0">
                  <c:v>Wir wollen mehr tun, uns fehlen aber Fachkräfte und Spezialisten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FF"/>
              </a:solidFill>
            </a:ln>
          </c:spPr>
          <c:invertIfNegative val="0"/>
          <c:cat>
            <c:strRef>
              <c:f>'S. 16 Stellenwert Innovation'!$B$5:$S$5</c:f>
              <c:strCache>
                <c:ptCount val="18"/>
                <c:pt idx="0">
                  <c:v>Insgesamt</c:v>
                </c:pt>
                <c:pt idx="2">
                  <c:v>West</c:v>
                </c:pt>
                <c:pt idx="3">
                  <c:v>Ost</c:v>
                </c:pt>
                <c:pt idx="5">
                  <c:v>Handel</c:v>
                </c:pt>
                <c:pt idx="6">
                  <c:v>Chemie/
Kunststoff</c:v>
                </c:pt>
                <c:pt idx="7">
                  <c:v>Elektro</c:v>
                </c:pt>
                <c:pt idx="8">
                  <c:v>Dienst-
leistungen</c:v>
                </c:pt>
                <c:pt idx="9">
                  <c:v>Metall/Stahl/
Kfz/MBau</c:v>
                </c:pt>
                <c:pt idx="10">
                  <c:v>Ernährung/
Tabak</c:v>
                </c:pt>
                <c:pt idx="11">
                  <c:v>Baugewerbe</c:v>
                </c:pt>
                <c:pt idx="12">
                  <c:v>Agrar-
wirtschaft</c:v>
                </c:pt>
                <c:pt idx="14">
                  <c:v>Umsatz:
&lt; 5Mio€</c:v>
                </c:pt>
                <c:pt idx="15">
                  <c:v>5 bis 
&lt; 25Mio€</c:v>
                </c:pt>
                <c:pt idx="16">
                  <c:v>25 bis 
&lt; 50Mio€</c:v>
                </c:pt>
                <c:pt idx="17">
                  <c:v>&gt; 50Mio€</c:v>
                </c:pt>
              </c:strCache>
            </c:strRef>
          </c:cat>
          <c:val>
            <c:numRef>
              <c:f>'S. 16 Stellenwert Innovation'!$B$7:$S$7</c:f>
              <c:numCache>
                <c:formatCode>General</c:formatCode>
                <c:ptCount val="18"/>
                <c:pt idx="0">
                  <c:v>13.4</c:v>
                </c:pt>
                <c:pt idx="2">
                  <c:v>12.5</c:v>
                </c:pt>
                <c:pt idx="3">
                  <c:v>15.8</c:v>
                </c:pt>
                <c:pt idx="5">
                  <c:v>16.399999999999999</c:v>
                </c:pt>
                <c:pt idx="6">
                  <c:v>11.9</c:v>
                </c:pt>
                <c:pt idx="7">
                  <c:v>18.399999999999999</c:v>
                </c:pt>
                <c:pt idx="8">
                  <c:v>12.4</c:v>
                </c:pt>
                <c:pt idx="9">
                  <c:v>9.9</c:v>
                </c:pt>
                <c:pt idx="10">
                  <c:v>14.4</c:v>
                </c:pt>
                <c:pt idx="11">
                  <c:v>14.6</c:v>
                </c:pt>
                <c:pt idx="12">
                  <c:v>15.4</c:v>
                </c:pt>
                <c:pt idx="14">
                  <c:v>13.5</c:v>
                </c:pt>
                <c:pt idx="15">
                  <c:v>15.2</c:v>
                </c:pt>
                <c:pt idx="16">
                  <c:v>11.9</c:v>
                </c:pt>
                <c:pt idx="17">
                  <c:v>9.8000000000000007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F26E-4876-836F-FDDACAFC7961}"/>
            </c:ext>
          </c:extLst>
        </c:ser>
        <c:ser>
          <c:idx val="1"/>
          <c:order val="4"/>
          <c:tx>
            <c:strRef>
              <c:f>'S. 16 Stellenwert Innovation'!$A$8</c:f>
              <c:strCache>
                <c:ptCount val="1"/>
                <c:pt idx="0">
                  <c:v>Das wäre sicherlich "nice to have", zuerst müssen wir aber andere Probleme lösen</c:v>
                </c:pt>
              </c:strCache>
            </c:strRef>
          </c:tx>
          <c:spPr>
            <a:ln w="3175">
              <a:solidFill>
                <a:schemeClr val="bg1"/>
              </a:solidFill>
            </a:ln>
          </c:spPr>
          <c:invertIfNegative val="0"/>
          <c:val>
            <c:numRef>
              <c:f>'S. 16 Stellenwert Innovation'!$B$8:$S$8</c:f>
              <c:numCache>
                <c:formatCode>General</c:formatCode>
                <c:ptCount val="18"/>
                <c:pt idx="0">
                  <c:v>14.6</c:v>
                </c:pt>
                <c:pt idx="2">
                  <c:v>14.7</c:v>
                </c:pt>
                <c:pt idx="3">
                  <c:v>14.3</c:v>
                </c:pt>
                <c:pt idx="5">
                  <c:v>11.9</c:v>
                </c:pt>
                <c:pt idx="6">
                  <c:v>20.9</c:v>
                </c:pt>
                <c:pt idx="7">
                  <c:v>11.7</c:v>
                </c:pt>
                <c:pt idx="8">
                  <c:v>11</c:v>
                </c:pt>
                <c:pt idx="9">
                  <c:v>17.100000000000001</c:v>
                </c:pt>
                <c:pt idx="10">
                  <c:v>14.4</c:v>
                </c:pt>
                <c:pt idx="11">
                  <c:v>16.600000000000001</c:v>
                </c:pt>
                <c:pt idx="12">
                  <c:v>17.600000000000001</c:v>
                </c:pt>
                <c:pt idx="14">
                  <c:v>15.4</c:v>
                </c:pt>
                <c:pt idx="15">
                  <c:v>15</c:v>
                </c:pt>
                <c:pt idx="16">
                  <c:v>14.1</c:v>
                </c:pt>
                <c:pt idx="17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4-4DC0-8F5C-99B0B09544C9}"/>
            </c:ext>
          </c:extLst>
        </c:ser>
        <c:ser>
          <c:idx val="3"/>
          <c:order val="5"/>
          <c:tx>
            <c:strRef>
              <c:f>'S. 16 Stellenwert Innovation'!$A$10</c:f>
              <c:strCache>
                <c:ptCount val="1"/>
                <c:pt idx="0">
                  <c:v>Das ist seit geraumer Zeit das "A und O" bei uns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12700">
              <a:solidFill>
                <a:schemeClr val="bg1"/>
              </a:solidFill>
            </a:ln>
          </c:spPr>
          <c:invertIfNegative val="0"/>
          <c:cat>
            <c:strRef>
              <c:f>'S. 16 Stellenwert Innovation'!$B$5:$S$5</c:f>
              <c:strCache>
                <c:ptCount val="18"/>
                <c:pt idx="0">
                  <c:v>Insgesamt</c:v>
                </c:pt>
                <c:pt idx="2">
                  <c:v>West</c:v>
                </c:pt>
                <c:pt idx="3">
                  <c:v>Ost</c:v>
                </c:pt>
                <c:pt idx="5">
                  <c:v>Handel</c:v>
                </c:pt>
                <c:pt idx="6">
                  <c:v>Chemie/
Kunststoff</c:v>
                </c:pt>
                <c:pt idx="7">
                  <c:v>Elektro</c:v>
                </c:pt>
                <c:pt idx="8">
                  <c:v>Dienst-
leistungen</c:v>
                </c:pt>
                <c:pt idx="9">
                  <c:v>Metall/Stahl/
Kfz/MBau</c:v>
                </c:pt>
                <c:pt idx="10">
                  <c:v>Ernährung/
Tabak</c:v>
                </c:pt>
                <c:pt idx="11">
                  <c:v>Baugewerbe</c:v>
                </c:pt>
                <c:pt idx="12">
                  <c:v>Agrar-
wirtschaft</c:v>
                </c:pt>
                <c:pt idx="14">
                  <c:v>Umsatz:
&lt; 5Mio€</c:v>
                </c:pt>
                <c:pt idx="15">
                  <c:v>5 bis 
&lt; 25Mio€</c:v>
                </c:pt>
                <c:pt idx="16">
                  <c:v>25 bis 
&lt; 50Mio€</c:v>
                </c:pt>
                <c:pt idx="17">
                  <c:v>&gt; 50Mio€</c:v>
                </c:pt>
              </c:strCache>
            </c:strRef>
          </c:cat>
          <c:val>
            <c:numRef>
              <c:f>'S. 16 Stellenwert Innovation'!$B$10:$S$10</c:f>
              <c:numCache>
                <c:formatCode>General</c:formatCode>
                <c:ptCount val="18"/>
                <c:pt idx="0">
                  <c:v>31.1</c:v>
                </c:pt>
                <c:pt idx="2">
                  <c:v>31.3</c:v>
                </c:pt>
                <c:pt idx="3">
                  <c:v>30.8</c:v>
                </c:pt>
                <c:pt idx="5">
                  <c:v>33.6</c:v>
                </c:pt>
                <c:pt idx="6">
                  <c:v>25.4</c:v>
                </c:pt>
                <c:pt idx="7">
                  <c:v>32</c:v>
                </c:pt>
                <c:pt idx="8">
                  <c:v>39</c:v>
                </c:pt>
                <c:pt idx="9">
                  <c:v>28</c:v>
                </c:pt>
                <c:pt idx="10">
                  <c:v>29.7</c:v>
                </c:pt>
                <c:pt idx="11">
                  <c:v>29.8</c:v>
                </c:pt>
                <c:pt idx="12">
                  <c:v>16.5</c:v>
                </c:pt>
                <c:pt idx="14">
                  <c:v>19.2</c:v>
                </c:pt>
                <c:pt idx="15">
                  <c:v>28.6</c:v>
                </c:pt>
                <c:pt idx="16">
                  <c:v>38.200000000000003</c:v>
                </c:pt>
                <c:pt idx="17">
                  <c:v>46.4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F26E-4876-836F-FDDACAFC7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overlap val="100"/>
        <c:axId val="749350272"/>
        <c:axId val="749380736"/>
      </c:barChart>
      <c:catAx>
        <c:axId val="74935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</a:ln>
        </c:spPr>
        <c:txPr>
          <a:bodyPr rot="-5400000" vert="horz"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49380736"/>
        <c:crosses val="autoZero"/>
        <c:auto val="1"/>
        <c:lblAlgn val="ctr"/>
        <c:lblOffset val="100"/>
        <c:noMultiLvlLbl val="0"/>
      </c:catAx>
      <c:valAx>
        <c:axId val="749380736"/>
        <c:scaling>
          <c:orientation val="minMax"/>
          <c:max val="1.004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49350272"/>
        <c:crosses val="autoZero"/>
        <c:crossBetween val="between"/>
        <c:majorUnit val="0.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68728388638920135"/>
          <c:y val="7.6960629921259856E-3"/>
          <c:w val="0.3127161136107986"/>
          <c:h val="0.99230393700787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utiger 45 Light"/>
          <a:ea typeface="Frutiger 45 Light"/>
          <a:cs typeface="Frutiger 45 Light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79234213370387"/>
          <c:y val="1.4880839895013123E-2"/>
          <c:w val="0.44957102857231257"/>
          <c:h val="0.89482992125984251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'S.17,18 Prior. zukunftso. Proj.'!$G$11</c:f>
              <c:strCache>
                <c:ptCount val="1"/>
                <c:pt idx="0">
                  <c:v>Produktinnovationen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3175">
              <a:solidFill>
                <a:srgbClr val="FFFFFF"/>
              </a:solidFill>
            </a:ln>
          </c:spPr>
          <c:invertIfNegative val="0"/>
          <c:cat>
            <c:strRef>
              <c:f>'S.17,18 Prior. zukunftso. Proj.'!$A$12:$A$19</c:f>
              <c:strCache>
                <c:ptCount val="8"/>
                <c:pt idx="0">
                  <c:v>Agrar</c:v>
                </c:pt>
                <c:pt idx="1">
                  <c:v>Chemie</c:v>
                </c:pt>
                <c:pt idx="2">
                  <c:v>Metall/Kfz/Mbau</c:v>
                </c:pt>
                <c:pt idx="3">
                  <c:v>Elektro</c:v>
                </c:pt>
                <c:pt idx="4">
                  <c:v>Ernährung</c:v>
                </c:pt>
                <c:pt idx="5">
                  <c:v>Bau</c:v>
                </c:pt>
                <c:pt idx="6">
                  <c:v>Dienstleistungen</c:v>
                </c:pt>
                <c:pt idx="7">
                  <c:v>Handel</c:v>
                </c:pt>
              </c:strCache>
            </c:strRef>
          </c:cat>
          <c:val>
            <c:numRef>
              <c:f>'S.17,18 Prior. zukunftso. Proj.'!$G$12:$G$19</c:f>
              <c:numCache>
                <c:formatCode>General</c:formatCode>
                <c:ptCount val="8"/>
                <c:pt idx="0">
                  <c:v>30.8</c:v>
                </c:pt>
                <c:pt idx="1">
                  <c:v>56</c:v>
                </c:pt>
                <c:pt idx="2">
                  <c:v>59</c:v>
                </c:pt>
                <c:pt idx="3">
                  <c:v>59.2</c:v>
                </c:pt>
                <c:pt idx="4">
                  <c:v>63.1</c:v>
                </c:pt>
                <c:pt idx="5">
                  <c:v>35.799999999999997</c:v>
                </c:pt>
                <c:pt idx="6">
                  <c:v>29.6</c:v>
                </c:pt>
                <c:pt idx="7">
                  <c:v>36.700000000000003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F9-4AB8-AEF1-E76DF14E2204}"/>
            </c:ext>
          </c:extLst>
        </c:ser>
        <c:ser>
          <c:idx val="3"/>
          <c:order val="1"/>
          <c:tx>
            <c:strRef>
              <c:f>'S.17,18 Prior. zukunftso. Proj.'!$F$11</c:f>
              <c:strCache>
                <c:ptCount val="1"/>
                <c:pt idx="0">
                  <c:v>Erschließung neuer Märkte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FFFFFF"/>
              </a:solidFill>
            </a:ln>
          </c:spPr>
          <c:invertIfNegative val="0"/>
          <c:cat>
            <c:strRef>
              <c:f>'S.17,18 Prior. zukunftso. Proj.'!$A$12:$A$19</c:f>
              <c:strCache>
                <c:ptCount val="8"/>
                <c:pt idx="0">
                  <c:v>Agrar</c:v>
                </c:pt>
                <c:pt idx="1">
                  <c:v>Chemie</c:v>
                </c:pt>
                <c:pt idx="2">
                  <c:v>Metall/Kfz/Mbau</c:v>
                </c:pt>
                <c:pt idx="3">
                  <c:v>Elektro</c:v>
                </c:pt>
                <c:pt idx="4">
                  <c:v>Ernährung</c:v>
                </c:pt>
                <c:pt idx="5">
                  <c:v>Bau</c:v>
                </c:pt>
                <c:pt idx="6">
                  <c:v>Dienstleistungen</c:v>
                </c:pt>
                <c:pt idx="7">
                  <c:v>Handel</c:v>
                </c:pt>
              </c:strCache>
            </c:strRef>
          </c:cat>
          <c:val>
            <c:numRef>
              <c:f>'S.17,18 Prior. zukunftso. Proj.'!$F$12:$F$19</c:f>
              <c:numCache>
                <c:formatCode>General</c:formatCode>
                <c:ptCount val="8"/>
                <c:pt idx="0">
                  <c:v>36.299999999999997</c:v>
                </c:pt>
                <c:pt idx="1">
                  <c:v>56.7</c:v>
                </c:pt>
                <c:pt idx="2">
                  <c:v>62.4</c:v>
                </c:pt>
                <c:pt idx="3">
                  <c:v>53.4</c:v>
                </c:pt>
                <c:pt idx="4">
                  <c:v>60.4</c:v>
                </c:pt>
                <c:pt idx="5">
                  <c:v>29.1</c:v>
                </c:pt>
                <c:pt idx="6">
                  <c:v>45.3</c:v>
                </c:pt>
                <c:pt idx="7">
                  <c:v>50.9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F9-4AB8-AEF1-E76DF14E2204}"/>
            </c:ext>
          </c:extLst>
        </c:ser>
        <c:ser>
          <c:idx val="0"/>
          <c:order val="2"/>
          <c:tx>
            <c:strRef>
              <c:f>'S.17,18 Prior. zukunftso. Proj.'!$E$11</c:f>
              <c:strCache>
                <c:ptCount val="1"/>
                <c:pt idx="0">
                  <c:v>IT-Infrastruktur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'S.17,18 Prior. zukunftso. Proj.'!$A$12:$A$19</c:f>
              <c:strCache>
                <c:ptCount val="8"/>
                <c:pt idx="0">
                  <c:v>Agrar</c:v>
                </c:pt>
                <c:pt idx="1">
                  <c:v>Chemie</c:v>
                </c:pt>
                <c:pt idx="2">
                  <c:v>Metall/Kfz/Mbau</c:v>
                </c:pt>
                <c:pt idx="3">
                  <c:v>Elektro</c:v>
                </c:pt>
                <c:pt idx="4">
                  <c:v>Ernährung</c:v>
                </c:pt>
                <c:pt idx="5">
                  <c:v>Bau</c:v>
                </c:pt>
                <c:pt idx="6">
                  <c:v>Dienstleistungen</c:v>
                </c:pt>
                <c:pt idx="7">
                  <c:v>Handel</c:v>
                </c:pt>
              </c:strCache>
            </c:strRef>
          </c:cat>
          <c:val>
            <c:numRef>
              <c:f>'S.17,18 Prior. zukunftso. Proj.'!$E$12:$E$19</c:f>
              <c:numCache>
                <c:formatCode>General</c:formatCode>
                <c:ptCount val="8"/>
                <c:pt idx="0">
                  <c:v>49.5</c:v>
                </c:pt>
                <c:pt idx="1">
                  <c:v>65.7</c:v>
                </c:pt>
                <c:pt idx="2">
                  <c:v>63.7</c:v>
                </c:pt>
                <c:pt idx="3">
                  <c:v>68</c:v>
                </c:pt>
                <c:pt idx="4">
                  <c:v>65.8</c:v>
                </c:pt>
                <c:pt idx="5">
                  <c:v>57.6</c:v>
                </c:pt>
                <c:pt idx="6">
                  <c:v>68</c:v>
                </c:pt>
                <c:pt idx="7">
                  <c:v>70.8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F9-4AB8-AEF1-E76DF14E2204}"/>
            </c:ext>
          </c:extLst>
        </c:ser>
        <c:ser>
          <c:idx val="1"/>
          <c:order val="3"/>
          <c:tx>
            <c:strRef>
              <c:f>'S.17,18 Prior. zukunftso. Proj.'!$D$11</c:f>
              <c:strCache>
                <c:ptCount val="1"/>
                <c:pt idx="0">
                  <c:v>Effizienzsteigerung</c:v>
                </c:pt>
              </c:strCache>
            </c:strRef>
          </c:tx>
          <c:spPr>
            <a:solidFill>
              <a:srgbClr val="E6460F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'S.17,18 Prior. zukunftso. Proj.'!$A$12:$A$19</c:f>
              <c:strCache>
                <c:ptCount val="8"/>
                <c:pt idx="0">
                  <c:v>Agrar</c:v>
                </c:pt>
                <c:pt idx="1">
                  <c:v>Chemie</c:v>
                </c:pt>
                <c:pt idx="2">
                  <c:v>Metall/Kfz/Mbau</c:v>
                </c:pt>
                <c:pt idx="3">
                  <c:v>Elektro</c:v>
                </c:pt>
                <c:pt idx="4">
                  <c:v>Ernährung</c:v>
                </c:pt>
                <c:pt idx="5">
                  <c:v>Bau</c:v>
                </c:pt>
                <c:pt idx="6">
                  <c:v>Dienstleistungen</c:v>
                </c:pt>
                <c:pt idx="7">
                  <c:v>Handel</c:v>
                </c:pt>
              </c:strCache>
            </c:strRef>
          </c:cat>
          <c:val>
            <c:numRef>
              <c:f>'S.17,18 Prior. zukunftso. Proj.'!$D$12:$D$19</c:f>
              <c:numCache>
                <c:formatCode>General</c:formatCode>
                <c:ptCount val="8"/>
                <c:pt idx="0">
                  <c:v>69.2</c:v>
                </c:pt>
                <c:pt idx="1">
                  <c:v>79.900000000000006</c:v>
                </c:pt>
                <c:pt idx="2">
                  <c:v>69.599999999999994</c:v>
                </c:pt>
                <c:pt idx="3">
                  <c:v>72.8</c:v>
                </c:pt>
                <c:pt idx="4">
                  <c:v>65.8</c:v>
                </c:pt>
                <c:pt idx="5">
                  <c:v>59.6</c:v>
                </c:pt>
                <c:pt idx="6">
                  <c:v>65.2</c:v>
                </c:pt>
                <c:pt idx="7">
                  <c:v>69.5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F9-4AB8-AEF1-E76DF14E2204}"/>
            </c:ext>
          </c:extLst>
        </c:ser>
        <c:ser>
          <c:idx val="5"/>
          <c:order val="4"/>
          <c:tx>
            <c:strRef>
              <c:f>'S.17,18 Prior. zukunftso. Proj.'!$C$11</c:f>
              <c:strCache>
                <c:ptCount val="1"/>
                <c:pt idx="0">
                  <c:v>Mitarbeiterfortb. für zukünftig notwendige Kompetenzen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rgbClr val="FFFFFF"/>
              </a:solidFill>
            </a:ln>
          </c:spPr>
          <c:invertIfNegative val="0"/>
          <c:cat>
            <c:strRef>
              <c:f>'S.17,18 Prior. zukunftso. Proj.'!$A$12:$A$19</c:f>
              <c:strCache>
                <c:ptCount val="8"/>
                <c:pt idx="0">
                  <c:v>Agrar</c:v>
                </c:pt>
                <c:pt idx="1">
                  <c:v>Chemie</c:v>
                </c:pt>
                <c:pt idx="2">
                  <c:v>Metall/Kfz/Mbau</c:v>
                </c:pt>
                <c:pt idx="3">
                  <c:v>Elektro</c:v>
                </c:pt>
                <c:pt idx="4">
                  <c:v>Ernährung</c:v>
                </c:pt>
                <c:pt idx="5">
                  <c:v>Bau</c:v>
                </c:pt>
                <c:pt idx="6">
                  <c:v>Dienstleistungen</c:v>
                </c:pt>
                <c:pt idx="7">
                  <c:v>Handel</c:v>
                </c:pt>
              </c:strCache>
            </c:strRef>
          </c:cat>
          <c:val>
            <c:numRef>
              <c:f>'S.17,18 Prior. zukunftso. Proj.'!$C$12:$C$19</c:f>
              <c:numCache>
                <c:formatCode>General</c:formatCode>
                <c:ptCount val="8"/>
                <c:pt idx="0">
                  <c:v>65.900000000000006</c:v>
                </c:pt>
                <c:pt idx="1">
                  <c:v>64.900000000000006</c:v>
                </c:pt>
                <c:pt idx="2">
                  <c:v>67.7</c:v>
                </c:pt>
                <c:pt idx="3">
                  <c:v>72.8</c:v>
                </c:pt>
                <c:pt idx="4">
                  <c:v>62.2</c:v>
                </c:pt>
                <c:pt idx="5">
                  <c:v>78.099999999999994</c:v>
                </c:pt>
                <c:pt idx="6">
                  <c:v>69.099999999999994</c:v>
                </c:pt>
                <c:pt idx="7">
                  <c:v>67.3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F9-4AB8-AEF1-E76DF14E2204}"/>
            </c:ext>
          </c:extLst>
        </c:ser>
        <c:ser>
          <c:idx val="2"/>
          <c:order val="5"/>
          <c:tx>
            <c:strRef>
              <c:f>'S.17,18 Prior. zukunftso. Proj.'!$B$11</c:f>
              <c:strCache>
                <c:ptCount val="1"/>
                <c:pt idx="0">
                  <c:v>Digitalisierung</c:v>
                </c:pt>
              </c:strCache>
            </c:strRef>
          </c:tx>
          <c:spPr>
            <a:solidFill>
              <a:srgbClr val="F08200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'S.17,18 Prior. zukunftso. Proj.'!$A$12:$A$19</c:f>
              <c:strCache>
                <c:ptCount val="8"/>
                <c:pt idx="0">
                  <c:v>Agrar</c:v>
                </c:pt>
                <c:pt idx="1">
                  <c:v>Chemie</c:v>
                </c:pt>
                <c:pt idx="2">
                  <c:v>Metall/Kfz/Mbau</c:v>
                </c:pt>
                <c:pt idx="3">
                  <c:v>Elektro</c:v>
                </c:pt>
                <c:pt idx="4">
                  <c:v>Ernährung</c:v>
                </c:pt>
                <c:pt idx="5">
                  <c:v>Bau</c:v>
                </c:pt>
                <c:pt idx="6">
                  <c:v>Dienstleistungen</c:v>
                </c:pt>
                <c:pt idx="7">
                  <c:v>Handel</c:v>
                </c:pt>
              </c:strCache>
            </c:strRef>
          </c:cat>
          <c:val>
            <c:numRef>
              <c:f>'S.17,18 Prior. zukunftso. Proj.'!$B$12:$B$19</c:f>
              <c:numCache>
                <c:formatCode>General</c:formatCode>
                <c:ptCount val="8"/>
                <c:pt idx="0">
                  <c:v>48.4</c:v>
                </c:pt>
                <c:pt idx="1">
                  <c:v>60.4</c:v>
                </c:pt>
                <c:pt idx="2">
                  <c:v>66.099999999999994</c:v>
                </c:pt>
                <c:pt idx="3">
                  <c:v>68.900000000000006</c:v>
                </c:pt>
                <c:pt idx="4">
                  <c:v>69.400000000000006</c:v>
                </c:pt>
                <c:pt idx="5">
                  <c:v>70.2</c:v>
                </c:pt>
                <c:pt idx="6">
                  <c:v>74.3</c:v>
                </c:pt>
                <c:pt idx="7">
                  <c:v>75.2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F9-4AB8-AEF1-E76DF14E2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0"/>
        <c:axId val="646461696"/>
        <c:axId val="646471680"/>
      </c:barChart>
      <c:catAx>
        <c:axId val="646461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/>
            </a:pPr>
            <a:endParaRPr lang="de-DE"/>
          </a:p>
        </c:txPr>
        <c:crossAx val="646471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46471680"/>
        <c:scaling>
          <c:orientation val="minMax"/>
          <c:max val="81"/>
          <c:min val="0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/>
            </a:pPr>
            <a:endParaRPr lang="de-DE"/>
          </a:p>
        </c:txPr>
        <c:crossAx val="646461696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69534180034961246"/>
          <c:y val="0"/>
          <c:w val="0.29947155917887469"/>
          <c:h val="1"/>
        </c:manualLayout>
      </c:layout>
      <c:overlay val="0"/>
      <c:spPr>
        <a:solidFill>
          <a:schemeClr val="bg2"/>
        </a:solidFill>
        <a:ln w="25400">
          <a:noFill/>
        </a:ln>
      </c:spPr>
      <c:txPr>
        <a:bodyPr/>
        <a:lstStyle/>
        <a:p>
          <a:pPr>
            <a:defRPr sz="7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627667129844063"/>
          <c:y val="1.4880839895013123E-2"/>
          <c:w val="0.45570378849991494"/>
          <c:h val="0.89482992125984251"/>
        </c:manualLayout>
      </c:layout>
      <c:barChart>
        <c:barDir val="bar"/>
        <c:grouping val="clustered"/>
        <c:varyColors val="0"/>
        <c:ser>
          <c:idx val="5"/>
          <c:order val="0"/>
          <c:tx>
            <c:strRef>
              <c:f>'S.17,18 Prior. zukunftso. Proj.'!$U$11</c:f>
              <c:strCache>
                <c:ptCount val="1"/>
                <c:pt idx="0">
                  <c:v>Produktinnovationen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2"/>
              </a:solidFill>
            </a:ln>
          </c:spPr>
          <c:invertIfNegative val="0"/>
          <c:val>
            <c:numRef>
              <c:f>'S.17,18 Prior. zukunftso. Proj.'!$U$12:$U$16</c:f>
              <c:numCache>
                <c:formatCode>General</c:formatCode>
                <c:ptCount val="5"/>
                <c:pt idx="0">
                  <c:v>33.299999999999997</c:v>
                </c:pt>
                <c:pt idx="1">
                  <c:v>40.4</c:v>
                </c:pt>
                <c:pt idx="2">
                  <c:v>43.7</c:v>
                </c:pt>
                <c:pt idx="3">
                  <c:v>50</c:v>
                </c:pt>
                <c:pt idx="4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5C-4239-97A0-BBD8F253541B}"/>
            </c:ext>
          </c:extLst>
        </c:ser>
        <c:ser>
          <c:idx val="3"/>
          <c:order val="1"/>
          <c:tx>
            <c:strRef>
              <c:f>'S.17,18 Prior. zukunftso. Proj.'!$T$11</c:f>
              <c:strCache>
                <c:ptCount val="1"/>
                <c:pt idx="0">
                  <c:v>Erschließung neuer Märkte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FFFFFF"/>
              </a:solidFill>
            </a:ln>
          </c:spPr>
          <c:invertIfNegative val="0"/>
          <c:val>
            <c:numRef>
              <c:f>'S.17,18 Prior. zukunftso. Proj.'!$T$12:$T$16</c:f>
              <c:numCache>
                <c:formatCode>General</c:formatCode>
                <c:ptCount val="5"/>
                <c:pt idx="0">
                  <c:v>29.6</c:v>
                </c:pt>
                <c:pt idx="1">
                  <c:v>47.8</c:v>
                </c:pt>
                <c:pt idx="2">
                  <c:v>49.8</c:v>
                </c:pt>
                <c:pt idx="3">
                  <c:v>55.4</c:v>
                </c:pt>
                <c:pt idx="4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5C-4239-97A0-BBD8F253541B}"/>
            </c:ext>
          </c:extLst>
        </c:ser>
        <c:ser>
          <c:idx val="0"/>
          <c:order val="2"/>
          <c:tx>
            <c:strRef>
              <c:f>'S.17,18 Prior. zukunftso. Proj.'!$S$11</c:f>
              <c:strCache>
                <c:ptCount val="1"/>
                <c:pt idx="0">
                  <c:v>IT-Infrastruktur</c:v>
                </c:pt>
              </c:strCache>
            </c:strRef>
          </c:tx>
          <c:spPr>
            <a:solidFill>
              <a:schemeClr val="accent2"/>
            </a:solidFill>
            <a:ln w="9525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'S.17,18 Prior. zukunftso. Proj.'!$O$12:$O$16</c:f>
              <c:strCache>
                <c:ptCount val="5"/>
                <c:pt idx="0">
                  <c:v>bis 20 Besch.</c:v>
                </c:pt>
                <c:pt idx="1">
                  <c:v>21 bis 50 Besch.</c:v>
                </c:pt>
                <c:pt idx="2">
                  <c:v>51 bis 100 Besch.</c:v>
                </c:pt>
                <c:pt idx="3">
                  <c:v>101 bis 200 Besch.</c:v>
                </c:pt>
                <c:pt idx="4">
                  <c:v>über 200 Besch.</c:v>
                </c:pt>
              </c:strCache>
            </c:strRef>
          </c:cat>
          <c:val>
            <c:numRef>
              <c:f>'S.17,18 Prior. zukunftso. Proj.'!$S$12:$S$16</c:f>
              <c:numCache>
                <c:formatCode>General</c:formatCode>
                <c:ptCount val="5"/>
                <c:pt idx="0">
                  <c:v>44.4</c:v>
                </c:pt>
                <c:pt idx="1">
                  <c:v>57.7</c:v>
                </c:pt>
                <c:pt idx="2">
                  <c:v>66.400000000000006</c:v>
                </c:pt>
                <c:pt idx="3">
                  <c:v>70.5</c:v>
                </c:pt>
                <c:pt idx="4">
                  <c:v>70.099999999999994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5C-4239-97A0-BBD8F253541B}"/>
            </c:ext>
          </c:extLst>
        </c:ser>
        <c:ser>
          <c:idx val="1"/>
          <c:order val="3"/>
          <c:tx>
            <c:strRef>
              <c:f>'S.17,18 Prior. zukunftso. Proj.'!$R$11</c:f>
              <c:strCache>
                <c:ptCount val="1"/>
                <c:pt idx="0">
                  <c:v>Effizienzsteigerung</c:v>
                </c:pt>
              </c:strCache>
            </c:strRef>
          </c:tx>
          <c:spPr>
            <a:solidFill>
              <a:srgbClr val="E6460F"/>
            </a:solidFill>
            <a:ln w="9525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'S.17,18 Prior. zukunftso. Proj.'!$O$12:$O$16</c:f>
              <c:strCache>
                <c:ptCount val="5"/>
                <c:pt idx="0">
                  <c:v>bis 20 Besch.</c:v>
                </c:pt>
                <c:pt idx="1">
                  <c:v>21 bis 50 Besch.</c:v>
                </c:pt>
                <c:pt idx="2">
                  <c:v>51 bis 100 Besch.</c:v>
                </c:pt>
                <c:pt idx="3">
                  <c:v>101 bis 200 Besch.</c:v>
                </c:pt>
                <c:pt idx="4">
                  <c:v>über 200 Besch.</c:v>
                </c:pt>
              </c:strCache>
            </c:strRef>
          </c:cat>
          <c:val>
            <c:numRef>
              <c:f>'S.17,18 Prior. zukunftso. Proj.'!$R$12:$R$16</c:f>
              <c:numCache>
                <c:formatCode>General</c:formatCode>
                <c:ptCount val="5"/>
                <c:pt idx="0">
                  <c:v>59.3</c:v>
                </c:pt>
                <c:pt idx="1">
                  <c:v>54.8</c:v>
                </c:pt>
                <c:pt idx="2">
                  <c:v>70</c:v>
                </c:pt>
                <c:pt idx="3">
                  <c:v>75.3</c:v>
                </c:pt>
                <c:pt idx="4">
                  <c:v>81.3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5C-4239-97A0-BBD8F253541B}"/>
            </c:ext>
          </c:extLst>
        </c:ser>
        <c:ser>
          <c:idx val="4"/>
          <c:order val="4"/>
          <c:tx>
            <c:strRef>
              <c:f>'S.17,18 Prior. zukunftso. Proj.'!$Q$11</c:f>
              <c:strCache>
                <c:ptCount val="1"/>
                <c:pt idx="0">
                  <c:v>Mitarbeiterfortb. für zukünftig notwendige Kompetenzen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3175">
              <a:solidFill>
                <a:srgbClr val="FFFFFF"/>
              </a:solidFill>
            </a:ln>
          </c:spPr>
          <c:invertIfNegative val="0"/>
          <c:val>
            <c:numRef>
              <c:f>'S.17,18 Prior. zukunftso. Proj.'!$Q$12:$Q$16</c:f>
              <c:numCache>
                <c:formatCode>General</c:formatCode>
                <c:ptCount val="5"/>
                <c:pt idx="0">
                  <c:v>70.400000000000006</c:v>
                </c:pt>
                <c:pt idx="1">
                  <c:v>65.099999999999994</c:v>
                </c:pt>
                <c:pt idx="2">
                  <c:v>69.3</c:v>
                </c:pt>
                <c:pt idx="3">
                  <c:v>68.8</c:v>
                </c:pt>
                <c:pt idx="4">
                  <c:v>73.3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5C-4239-97A0-BBD8F253541B}"/>
            </c:ext>
          </c:extLst>
        </c:ser>
        <c:ser>
          <c:idx val="2"/>
          <c:order val="5"/>
          <c:tx>
            <c:strRef>
              <c:f>'S.17,18 Prior. zukunftso. Proj.'!$P$11</c:f>
              <c:strCache>
                <c:ptCount val="1"/>
                <c:pt idx="0">
                  <c:v>Digitalisierung</c:v>
                </c:pt>
              </c:strCache>
            </c:strRef>
          </c:tx>
          <c:spPr>
            <a:solidFill>
              <a:srgbClr val="F08200"/>
            </a:solidFill>
            <a:ln w="9525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'S.17,18 Prior. zukunftso. Proj.'!$O$12:$O$16</c:f>
              <c:strCache>
                <c:ptCount val="5"/>
                <c:pt idx="0">
                  <c:v>bis 20 Besch.</c:v>
                </c:pt>
                <c:pt idx="1">
                  <c:v>21 bis 50 Besch.</c:v>
                </c:pt>
                <c:pt idx="2">
                  <c:v>51 bis 100 Besch.</c:v>
                </c:pt>
                <c:pt idx="3">
                  <c:v>101 bis 200 Besch.</c:v>
                </c:pt>
                <c:pt idx="4">
                  <c:v>über 200 Besch.</c:v>
                </c:pt>
              </c:strCache>
            </c:strRef>
          </c:cat>
          <c:val>
            <c:numRef>
              <c:f>'S.17,18 Prior. zukunftso. Proj.'!$P$12:$P$16</c:f>
              <c:numCache>
                <c:formatCode>General</c:formatCode>
                <c:ptCount val="5"/>
                <c:pt idx="0">
                  <c:v>51.9</c:v>
                </c:pt>
                <c:pt idx="1">
                  <c:v>55.5</c:v>
                </c:pt>
                <c:pt idx="2">
                  <c:v>71.7</c:v>
                </c:pt>
                <c:pt idx="3">
                  <c:v>77</c:v>
                </c:pt>
                <c:pt idx="4">
                  <c:v>78.099999999999994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F5C-4239-97A0-BBD8F2535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0"/>
        <c:axId val="646499712"/>
        <c:axId val="646505600"/>
      </c:barChart>
      <c:catAx>
        <c:axId val="646499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/>
            </a:pPr>
            <a:endParaRPr lang="de-DE"/>
          </a:p>
        </c:txPr>
        <c:crossAx val="6465056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46505600"/>
        <c:scaling>
          <c:orientation val="minMax"/>
          <c:max val="86"/>
          <c:min val="0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/>
            </a:pPr>
            <a:endParaRPr lang="de-DE"/>
          </a:p>
        </c:txPr>
        <c:crossAx val="646499712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69928901814581623"/>
          <c:y val="0"/>
          <c:w val="0.29552434138267097"/>
          <c:h val="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158118748669932"/>
          <c:y val="2.5810498687664041E-2"/>
          <c:w val="0.47538577948026767"/>
          <c:h val="0.9671038828820701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/>
            </a:solidFill>
            <a:ln w="25400"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srgbClr val="F08200"/>
                  </a:solidFill>
                  <a:prstDash val="solid"/>
                </a14:hiddenLine>
              </a:ext>
            </a:ex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'S.17,18 Prior. zukunftso. Proj.'!$B$24:$M$24</c:f>
              <c:strCache>
                <c:ptCount val="12"/>
                <c:pt idx="0">
                  <c:v>Digitalisierung</c:v>
                </c:pt>
                <c:pt idx="1">
                  <c:v>Mitarbeiterfortb. f. zukünftig notw. Kompetenzen</c:v>
                </c:pt>
                <c:pt idx="2">
                  <c:v>Effizienzsteigerung</c:v>
                </c:pt>
                <c:pt idx="3">
                  <c:v>IT-Infrastruktur</c:v>
                </c:pt>
                <c:pt idx="4">
                  <c:v>Erschließung neuer Märkte</c:v>
                </c:pt>
                <c:pt idx="5">
                  <c:v>Produktinnovationen</c:v>
                </c:pt>
                <c:pt idx="6">
                  <c:v>F&amp;E/Innovationsmanagement</c:v>
                </c:pt>
                <c:pt idx="7">
                  <c:v>CO2-Emissionen reduzieren</c:v>
                </c:pt>
                <c:pt idx="8">
                  <c:v>Lieferketten anpassen</c:v>
                </c:pt>
                <c:pt idx="9">
                  <c:v>Neue Arbeitsmodelle/-formen</c:v>
                </c:pt>
                <c:pt idx="10">
                  <c:v>Neue Geschäftsmodelle</c:v>
                </c:pt>
                <c:pt idx="11">
                  <c:v>Neue Technologien (KI, Big Data)</c:v>
                </c:pt>
              </c:strCache>
            </c:strRef>
          </c:cat>
          <c:val>
            <c:numRef>
              <c:f>'S.17,18 Prior. zukunftso. Proj.'!$B$25:$M$25</c:f>
              <c:numCache>
                <c:formatCode>General</c:formatCode>
                <c:ptCount val="12"/>
                <c:pt idx="0">
                  <c:v>68.7</c:v>
                </c:pt>
                <c:pt idx="1">
                  <c:v>68.599999999999994</c:v>
                </c:pt>
                <c:pt idx="2">
                  <c:v>68.3</c:v>
                </c:pt>
                <c:pt idx="3">
                  <c:v>64.900000000000006</c:v>
                </c:pt>
                <c:pt idx="4">
                  <c:v>50.3</c:v>
                </c:pt>
                <c:pt idx="5">
                  <c:v>44.5</c:v>
                </c:pt>
                <c:pt idx="6">
                  <c:v>37.1</c:v>
                </c:pt>
                <c:pt idx="7">
                  <c:v>36.1</c:v>
                </c:pt>
                <c:pt idx="8">
                  <c:v>34.299999999999997</c:v>
                </c:pt>
                <c:pt idx="9">
                  <c:v>32.1</c:v>
                </c:pt>
                <c:pt idx="10">
                  <c:v>28.9</c:v>
                </c:pt>
                <c:pt idx="11">
                  <c:v>22.1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F2-4E94-AA4C-F4B3D547B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326370056"/>
        <c:axId val="1326374976"/>
      </c:barChart>
      <c:catAx>
        <c:axId val="13263700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chemeClr val="tx1">
                <a:lumMod val="50000"/>
                <a:lumOff val="50000"/>
              </a:schemeClr>
            </a:solidFill>
          </a:ln>
        </c:spPr>
        <c:txPr>
          <a:bodyPr rot="0" vert="horz"/>
          <a:lstStyle/>
          <a:p>
            <a:pPr>
              <a:defRPr sz="700"/>
            </a:pPr>
            <a:endParaRPr lang="de-DE"/>
          </a:p>
        </c:txPr>
        <c:crossAx val="1326374976"/>
        <c:crosses val="autoZero"/>
        <c:auto val="1"/>
        <c:lblAlgn val="ctr"/>
        <c:lblOffset val="100"/>
        <c:noMultiLvlLbl val="0"/>
      </c:catAx>
      <c:valAx>
        <c:axId val="1326374976"/>
        <c:scaling>
          <c:orientation val="minMax"/>
          <c:max val="71"/>
          <c:min val="0"/>
        </c:scaling>
        <c:delete val="1"/>
        <c:axPos val="t"/>
        <c:numFmt formatCode="#,#00" sourceLinked="0"/>
        <c:majorTickMark val="out"/>
        <c:minorTickMark val="none"/>
        <c:tickLblPos val="nextTo"/>
        <c:crossAx val="1326370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  <a:effectLst/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158118748669932"/>
          <c:y val="2.5810498687664041E-2"/>
          <c:w val="0.47538577948026767"/>
          <c:h val="0.9671038828820701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08200"/>
            </a:solidFill>
            <a:ln w="25400"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srgbClr val="F08200"/>
                  </a:solidFill>
                  <a:prstDash val="solid"/>
                </a14:hiddenLine>
              </a:ext>
            </a:ex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'S.19,20 Innovationskr. d. Mita.'!$B$24:$L$24</c15:sqref>
                  </c15:fullRef>
                </c:ext>
              </c:extLst>
              <c:f>'S.19,20 Innovationskr. d. Mita.'!$B$24:$J$24</c:f>
              <c:strCache>
                <c:ptCount val="9"/>
                <c:pt idx="0">
                  <c:v>Hinterfragen/Verändern etablierter Arbeitsweisen</c:v>
                </c:pt>
                <c:pt idx="1">
                  <c:v>Weiterbildung</c:v>
                </c:pt>
                <c:pt idx="2">
                  <c:v>Mehr interne Kommunikation/Information</c:v>
                </c:pt>
                <c:pt idx="3">
                  <c:v>Digitale Kommunikation/Konferenztechnik</c:v>
                </c:pt>
                <c:pt idx="4">
                  <c:v>Eigenverantwortung/Pragmatismus 
statt Hierarchie/Vorgaben</c:v>
                </c:pt>
                <c:pt idx="5">
                  <c:v>Motivationssteigerung durch Honorierung 
von Innovations-Leistungen</c:v>
                </c:pt>
                <c:pt idx="6">
                  <c:v>Schaffung zeiticher und örtlicher 
Freiräume durch flexibles Arbeiten</c:v>
                </c:pt>
                <c:pt idx="7">
                  <c:v>Verankerung innovativer Arbeits-
methoden, z.B. agiles Arbeiten</c:v>
                </c:pt>
                <c:pt idx="8">
                  <c:v>Verankerung neuer Karrierepfade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'S.19,20 Innovationskr. d. Mita.'!$B$25:$L$25</c15:sqref>
                  </c15:fullRef>
                </c:ext>
              </c:extLst>
              <c:f>'S.19,20 Innovationskr. d. Mita.'!$B$25:$J$25</c:f>
              <c:numCache>
                <c:formatCode>General</c:formatCode>
                <c:ptCount val="9"/>
                <c:pt idx="0">
                  <c:v>78.5</c:v>
                </c:pt>
                <c:pt idx="1">
                  <c:v>78.2</c:v>
                </c:pt>
                <c:pt idx="2">
                  <c:v>72.5</c:v>
                </c:pt>
                <c:pt idx="3">
                  <c:v>67</c:v>
                </c:pt>
                <c:pt idx="4">
                  <c:v>55.7</c:v>
                </c:pt>
                <c:pt idx="5">
                  <c:v>52.1</c:v>
                </c:pt>
                <c:pt idx="6">
                  <c:v>51.7</c:v>
                </c:pt>
                <c:pt idx="7">
                  <c:v>29.3</c:v>
                </c:pt>
                <c:pt idx="8">
                  <c:v>13.9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B3-404F-A999-FF41AB8BC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326370056"/>
        <c:axId val="1326374976"/>
      </c:barChart>
      <c:catAx>
        <c:axId val="13263700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chemeClr val="tx1">
                <a:lumMod val="50000"/>
                <a:lumOff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326374976"/>
        <c:crosses val="autoZero"/>
        <c:auto val="1"/>
        <c:lblAlgn val="ctr"/>
        <c:lblOffset val="100"/>
        <c:noMultiLvlLbl val="0"/>
      </c:catAx>
      <c:valAx>
        <c:axId val="1326374976"/>
        <c:scaling>
          <c:orientation val="minMax"/>
          <c:max val="80"/>
          <c:min val="0"/>
        </c:scaling>
        <c:delete val="1"/>
        <c:axPos val="t"/>
        <c:numFmt formatCode="#,#00" sourceLinked="0"/>
        <c:majorTickMark val="out"/>
        <c:minorTickMark val="none"/>
        <c:tickLblPos val="nextTo"/>
        <c:crossAx val="1326370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  <a:effectLst/>
  </c:spPr>
  <c:txPr>
    <a:bodyPr/>
    <a:lstStyle/>
    <a:p>
      <a:pPr>
        <a:defRPr sz="700" b="0" i="0"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79234213370387"/>
          <c:y val="1.4880839895013123E-2"/>
          <c:w val="0.43385393623439505"/>
          <c:h val="0.89482992125984251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'S.19,20 Innovationskr. d. Mita.'!$F$11</c:f>
              <c:strCache>
                <c:ptCount val="1"/>
                <c:pt idx="0">
                  <c:v>Eigenverantwortung/ Pragmatismus statt Hierarchie/Vorgaben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FFFFFF"/>
              </a:solidFill>
            </a:ln>
          </c:spPr>
          <c:invertIfNegative val="0"/>
          <c:cat>
            <c:strRef>
              <c:f>'S.19,20 Innovationskr. d. Mita.'!$A$12:$A$19</c:f>
              <c:strCache>
                <c:ptCount val="8"/>
                <c:pt idx="0">
                  <c:v>Bau</c:v>
                </c:pt>
                <c:pt idx="1">
                  <c:v>Agrar</c:v>
                </c:pt>
                <c:pt idx="2">
                  <c:v>Elektro</c:v>
                </c:pt>
                <c:pt idx="3">
                  <c:v>Chemie</c:v>
                </c:pt>
                <c:pt idx="4">
                  <c:v>Metall/Kfz/Mbau</c:v>
                </c:pt>
                <c:pt idx="5">
                  <c:v>Handel</c:v>
                </c:pt>
                <c:pt idx="6">
                  <c:v>Dienstleistungen</c:v>
                </c:pt>
                <c:pt idx="7">
                  <c:v>Ernährung</c:v>
                </c:pt>
              </c:strCache>
            </c:strRef>
          </c:cat>
          <c:val>
            <c:numRef>
              <c:f>'S.19,20 Innovationskr. d. Mita.'!$F$12:$F$19</c:f>
              <c:numCache>
                <c:formatCode>General</c:formatCode>
                <c:ptCount val="8"/>
                <c:pt idx="0">
                  <c:v>57</c:v>
                </c:pt>
                <c:pt idx="1">
                  <c:v>47.3</c:v>
                </c:pt>
                <c:pt idx="2">
                  <c:v>54.4</c:v>
                </c:pt>
                <c:pt idx="3">
                  <c:v>55.2</c:v>
                </c:pt>
                <c:pt idx="4">
                  <c:v>59.6</c:v>
                </c:pt>
                <c:pt idx="5">
                  <c:v>54</c:v>
                </c:pt>
                <c:pt idx="6">
                  <c:v>55</c:v>
                </c:pt>
                <c:pt idx="7">
                  <c:v>56.8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E9-44F1-A0C7-9DB80576A9E2}"/>
            </c:ext>
          </c:extLst>
        </c:ser>
        <c:ser>
          <c:idx val="0"/>
          <c:order val="1"/>
          <c:tx>
            <c:strRef>
              <c:f>'S.19,20 Innovationskr. d. Mita.'!$E$11</c:f>
              <c:strCache>
                <c:ptCount val="1"/>
                <c:pt idx="0">
                  <c:v>Digitale Kommunikation/ Konferenztechnik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'S.19,20 Innovationskr. d. Mita.'!$A$12:$A$19</c:f>
              <c:strCache>
                <c:ptCount val="8"/>
                <c:pt idx="0">
                  <c:v>Bau</c:v>
                </c:pt>
                <c:pt idx="1">
                  <c:v>Agrar</c:v>
                </c:pt>
                <c:pt idx="2">
                  <c:v>Elektro</c:v>
                </c:pt>
                <c:pt idx="3">
                  <c:v>Chemie</c:v>
                </c:pt>
                <c:pt idx="4">
                  <c:v>Metall/Kfz/Mbau</c:v>
                </c:pt>
                <c:pt idx="5">
                  <c:v>Handel</c:v>
                </c:pt>
                <c:pt idx="6">
                  <c:v>Dienstleistungen</c:v>
                </c:pt>
                <c:pt idx="7">
                  <c:v>Ernährung</c:v>
                </c:pt>
              </c:strCache>
            </c:strRef>
          </c:cat>
          <c:val>
            <c:numRef>
              <c:f>'S.19,20 Innovationskr. d. Mita.'!$E$12:$E$19</c:f>
              <c:numCache>
                <c:formatCode>General</c:formatCode>
                <c:ptCount val="8"/>
                <c:pt idx="0">
                  <c:v>60.9</c:v>
                </c:pt>
                <c:pt idx="1">
                  <c:v>30.8</c:v>
                </c:pt>
                <c:pt idx="2">
                  <c:v>73.8</c:v>
                </c:pt>
                <c:pt idx="3">
                  <c:v>68.7</c:v>
                </c:pt>
                <c:pt idx="4">
                  <c:v>66.8</c:v>
                </c:pt>
                <c:pt idx="5">
                  <c:v>73.900000000000006</c:v>
                </c:pt>
                <c:pt idx="6">
                  <c:v>74</c:v>
                </c:pt>
                <c:pt idx="7">
                  <c:v>60.4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E9-44F1-A0C7-9DB80576A9E2}"/>
            </c:ext>
          </c:extLst>
        </c:ser>
        <c:ser>
          <c:idx val="1"/>
          <c:order val="2"/>
          <c:tx>
            <c:strRef>
              <c:f>'S.19,20 Innovationskr. d. Mita.'!$D$11</c:f>
              <c:strCache>
                <c:ptCount val="1"/>
                <c:pt idx="0">
                  <c:v>Mehr interne Kommu-nikation/Information</c:v>
                </c:pt>
              </c:strCache>
            </c:strRef>
          </c:tx>
          <c:spPr>
            <a:solidFill>
              <a:srgbClr val="E6460F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'S.19,20 Innovationskr. d. Mita.'!$A$12:$A$19</c:f>
              <c:strCache>
                <c:ptCount val="8"/>
                <c:pt idx="0">
                  <c:v>Bau</c:v>
                </c:pt>
                <c:pt idx="1">
                  <c:v>Agrar</c:v>
                </c:pt>
                <c:pt idx="2">
                  <c:v>Elektro</c:v>
                </c:pt>
                <c:pt idx="3">
                  <c:v>Chemie</c:v>
                </c:pt>
                <c:pt idx="4">
                  <c:v>Metall/Kfz/Mbau</c:v>
                </c:pt>
                <c:pt idx="5">
                  <c:v>Handel</c:v>
                </c:pt>
                <c:pt idx="6">
                  <c:v>Dienstleistungen</c:v>
                </c:pt>
                <c:pt idx="7">
                  <c:v>Ernährung</c:v>
                </c:pt>
              </c:strCache>
            </c:strRef>
          </c:cat>
          <c:val>
            <c:numRef>
              <c:f>'S.19,20 Innovationskr. d. Mita.'!$D$12:$D$19</c:f>
              <c:numCache>
                <c:formatCode>General</c:formatCode>
                <c:ptCount val="8"/>
                <c:pt idx="0">
                  <c:v>70.2</c:v>
                </c:pt>
                <c:pt idx="1">
                  <c:v>68.099999999999994</c:v>
                </c:pt>
                <c:pt idx="2">
                  <c:v>69.900000000000006</c:v>
                </c:pt>
                <c:pt idx="3">
                  <c:v>67.900000000000006</c:v>
                </c:pt>
                <c:pt idx="4">
                  <c:v>74.2</c:v>
                </c:pt>
                <c:pt idx="5">
                  <c:v>71.2</c:v>
                </c:pt>
                <c:pt idx="6">
                  <c:v>73.5</c:v>
                </c:pt>
                <c:pt idx="7">
                  <c:v>81.099999999999994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E9-44F1-A0C7-9DB80576A9E2}"/>
            </c:ext>
          </c:extLst>
        </c:ser>
        <c:ser>
          <c:idx val="5"/>
          <c:order val="3"/>
          <c:tx>
            <c:strRef>
              <c:f>'S.19,20 Innovationskr. d. Mita.'!$C$11</c:f>
              <c:strCache>
                <c:ptCount val="1"/>
                <c:pt idx="0">
                  <c:v>Weiterbildung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3175">
              <a:solidFill>
                <a:srgbClr val="FFFFFF"/>
              </a:solidFill>
            </a:ln>
          </c:spPr>
          <c:invertIfNegative val="0"/>
          <c:cat>
            <c:strRef>
              <c:f>'S.19,20 Innovationskr. d. Mita.'!$A$12:$A$19</c:f>
              <c:strCache>
                <c:ptCount val="8"/>
                <c:pt idx="0">
                  <c:v>Bau</c:v>
                </c:pt>
                <c:pt idx="1">
                  <c:v>Agrar</c:v>
                </c:pt>
                <c:pt idx="2">
                  <c:v>Elektro</c:v>
                </c:pt>
                <c:pt idx="3">
                  <c:v>Chemie</c:v>
                </c:pt>
                <c:pt idx="4">
                  <c:v>Metall/Kfz/Mbau</c:v>
                </c:pt>
                <c:pt idx="5">
                  <c:v>Handel</c:v>
                </c:pt>
                <c:pt idx="6">
                  <c:v>Dienstleistungen</c:v>
                </c:pt>
                <c:pt idx="7">
                  <c:v>Ernährung</c:v>
                </c:pt>
              </c:strCache>
            </c:strRef>
          </c:cat>
          <c:val>
            <c:numRef>
              <c:f>'S.19,20 Innovationskr. d. Mita.'!$C$12:$C$19</c:f>
              <c:numCache>
                <c:formatCode>General</c:formatCode>
                <c:ptCount val="8"/>
                <c:pt idx="0">
                  <c:v>86.8</c:v>
                </c:pt>
                <c:pt idx="1">
                  <c:v>76.900000000000006</c:v>
                </c:pt>
                <c:pt idx="2">
                  <c:v>80.599999999999994</c:v>
                </c:pt>
                <c:pt idx="3">
                  <c:v>71.599999999999994</c:v>
                </c:pt>
                <c:pt idx="4">
                  <c:v>80.099999999999994</c:v>
                </c:pt>
                <c:pt idx="5">
                  <c:v>72.599999999999994</c:v>
                </c:pt>
                <c:pt idx="6">
                  <c:v>78.5</c:v>
                </c:pt>
                <c:pt idx="7">
                  <c:v>78.400000000000006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FE9-44F1-A0C7-9DB80576A9E2}"/>
            </c:ext>
          </c:extLst>
        </c:ser>
        <c:ser>
          <c:idx val="2"/>
          <c:order val="4"/>
          <c:tx>
            <c:strRef>
              <c:f>'S.19,20 Innovationskr. d. Mita.'!$B$11</c:f>
              <c:strCache>
                <c:ptCount val="1"/>
                <c:pt idx="0">
                  <c:v>Hinterfragen/Verändern etablierter Arbeitsweisen</c:v>
                </c:pt>
              </c:strCache>
            </c:strRef>
          </c:tx>
          <c:spPr>
            <a:solidFill>
              <a:srgbClr val="F08200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'S.19,20 Innovationskr. d. Mita.'!$A$12:$A$19</c:f>
              <c:strCache>
                <c:ptCount val="8"/>
                <c:pt idx="0">
                  <c:v>Bau</c:v>
                </c:pt>
                <c:pt idx="1">
                  <c:v>Agrar</c:v>
                </c:pt>
                <c:pt idx="2">
                  <c:v>Elektro</c:v>
                </c:pt>
                <c:pt idx="3">
                  <c:v>Chemie</c:v>
                </c:pt>
                <c:pt idx="4">
                  <c:v>Metall/Kfz/Mbau</c:v>
                </c:pt>
                <c:pt idx="5">
                  <c:v>Handel</c:v>
                </c:pt>
                <c:pt idx="6">
                  <c:v>Dienstleistungen</c:v>
                </c:pt>
                <c:pt idx="7">
                  <c:v>Ernährung</c:v>
                </c:pt>
              </c:strCache>
            </c:strRef>
          </c:cat>
          <c:val>
            <c:numRef>
              <c:f>'S.19,20 Innovationskr. d. Mita.'!$B$12:$B$19</c:f>
              <c:numCache>
                <c:formatCode>General</c:formatCode>
                <c:ptCount val="8"/>
                <c:pt idx="0">
                  <c:v>73.5</c:v>
                </c:pt>
                <c:pt idx="1">
                  <c:v>73.599999999999994</c:v>
                </c:pt>
                <c:pt idx="2">
                  <c:v>75.7</c:v>
                </c:pt>
                <c:pt idx="3">
                  <c:v>77.599999999999994</c:v>
                </c:pt>
                <c:pt idx="4">
                  <c:v>78</c:v>
                </c:pt>
                <c:pt idx="5">
                  <c:v>80.099999999999994</c:v>
                </c:pt>
                <c:pt idx="6">
                  <c:v>81.5</c:v>
                </c:pt>
                <c:pt idx="7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E9-44F1-A0C7-9DB80576A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0"/>
        <c:axId val="646461696"/>
        <c:axId val="646471680"/>
      </c:barChart>
      <c:catAx>
        <c:axId val="646461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/>
            </a:pPr>
            <a:endParaRPr lang="de-DE"/>
          </a:p>
        </c:txPr>
        <c:crossAx val="646471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46471680"/>
        <c:scaling>
          <c:orientation val="minMax"/>
          <c:max val="91"/>
          <c:min val="0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/>
            </a:pPr>
            <a:endParaRPr lang="de-DE"/>
          </a:p>
        </c:txPr>
        <c:crossAx val="646461696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6442612502513807"/>
          <c:y val="0"/>
          <c:w val="0.35055210927710656"/>
          <c:h val="1"/>
        </c:manualLayout>
      </c:layout>
      <c:overlay val="0"/>
      <c:spPr>
        <a:solidFill>
          <a:schemeClr val="bg2"/>
        </a:solidFill>
        <a:ln w="25400">
          <a:noFill/>
        </a:ln>
      </c:spPr>
      <c:txPr>
        <a:bodyPr/>
        <a:lstStyle/>
        <a:p>
          <a:pPr>
            <a:defRPr sz="7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627667129844063"/>
          <c:y val="1.4880839895013123E-2"/>
          <c:w val="0.38497687297928623"/>
          <c:h val="0.89482992125984251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'S.19,20 Innovationskr. d. Mita.'!$Q$11</c:f>
              <c:strCache>
                <c:ptCount val="1"/>
                <c:pt idx="0">
                  <c:v>Eigenverantwortung/ Pragmatismus statt Hierarchie/Vorgaben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FFFFFF"/>
              </a:solidFill>
            </a:ln>
          </c:spPr>
          <c:invertIfNegative val="0"/>
          <c:val>
            <c:numRef>
              <c:f>'S.19,20 Innovationskr. d. Mita.'!$Q$12:$Q$16</c:f>
              <c:numCache>
                <c:formatCode>General</c:formatCode>
                <c:ptCount val="5"/>
                <c:pt idx="0">
                  <c:v>55.6</c:v>
                </c:pt>
                <c:pt idx="1">
                  <c:v>56.6</c:v>
                </c:pt>
                <c:pt idx="2">
                  <c:v>55.1</c:v>
                </c:pt>
                <c:pt idx="3">
                  <c:v>56.3</c:v>
                </c:pt>
                <c:pt idx="4">
                  <c:v>54.2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78-47CA-8F09-D2957509060D}"/>
            </c:ext>
          </c:extLst>
        </c:ser>
        <c:ser>
          <c:idx val="0"/>
          <c:order val="1"/>
          <c:tx>
            <c:strRef>
              <c:f>'S.19,20 Innovationskr. d. Mita.'!$P$11</c:f>
              <c:strCache>
                <c:ptCount val="1"/>
                <c:pt idx="0">
                  <c:v>Digitale Kommunikation/ Konferenztechnik</c:v>
                </c:pt>
              </c:strCache>
            </c:strRef>
          </c:tx>
          <c:spPr>
            <a:solidFill>
              <a:schemeClr val="accent2"/>
            </a:solidFill>
            <a:ln w="9525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'S.19,20 Innovationskr. d. Mita.'!$L$12:$L$16</c:f>
              <c:strCache>
                <c:ptCount val="5"/>
                <c:pt idx="0">
                  <c:v>bis 20 Besch.</c:v>
                </c:pt>
                <c:pt idx="1">
                  <c:v>21 bis 50 Besch.</c:v>
                </c:pt>
                <c:pt idx="2">
                  <c:v>51 bis 100 Besch.</c:v>
                </c:pt>
                <c:pt idx="3">
                  <c:v>101 bis 200 Besch.</c:v>
                </c:pt>
                <c:pt idx="4">
                  <c:v>über 200 Besch.</c:v>
                </c:pt>
              </c:strCache>
            </c:strRef>
          </c:cat>
          <c:val>
            <c:numRef>
              <c:f>'S.19,20 Innovationskr. d. Mita.'!$P$12:$P$16</c:f>
              <c:numCache>
                <c:formatCode>General</c:formatCode>
                <c:ptCount val="5"/>
                <c:pt idx="0">
                  <c:v>25.9</c:v>
                </c:pt>
                <c:pt idx="1">
                  <c:v>54.8</c:v>
                </c:pt>
                <c:pt idx="2">
                  <c:v>66.7</c:v>
                </c:pt>
                <c:pt idx="3">
                  <c:v>76.099999999999994</c:v>
                </c:pt>
                <c:pt idx="4">
                  <c:v>81.3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278-47CA-8F09-D2957509060D}"/>
            </c:ext>
          </c:extLst>
        </c:ser>
        <c:ser>
          <c:idx val="1"/>
          <c:order val="2"/>
          <c:tx>
            <c:strRef>
              <c:f>'S.19,20 Innovationskr. d. Mita.'!$O$11</c:f>
              <c:strCache>
                <c:ptCount val="1"/>
                <c:pt idx="0">
                  <c:v>Mehr interne Kommu-nikation/Information</c:v>
                </c:pt>
              </c:strCache>
            </c:strRef>
          </c:tx>
          <c:spPr>
            <a:solidFill>
              <a:srgbClr val="E6460F"/>
            </a:solidFill>
            <a:ln w="9525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'S.19,20 Innovationskr. d. Mita.'!$L$12:$L$16</c:f>
              <c:strCache>
                <c:ptCount val="5"/>
                <c:pt idx="0">
                  <c:v>bis 20 Besch.</c:v>
                </c:pt>
                <c:pt idx="1">
                  <c:v>21 bis 50 Besch.</c:v>
                </c:pt>
                <c:pt idx="2">
                  <c:v>51 bis 100 Besch.</c:v>
                </c:pt>
                <c:pt idx="3">
                  <c:v>101 bis 200 Besch.</c:v>
                </c:pt>
                <c:pt idx="4">
                  <c:v>über 200 Besch.</c:v>
                </c:pt>
              </c:strCache>
            </c:strRef>
          </c:cat>
          <c:val>
            <c:numRef>
              <c:f>'S.19,20 Innovationskr. d. Mita.'!$O$12:$O$16</c:f>
              <c:numCache>
                <c:formatCode>General</c:formatCode>
                <c:ptCount val="5"/>
                <c:pt idx="0">
                  <c:v>59.3</c:v>
                </c:pt>
                <c:pt idx="1">
                  <c:v>70.8</c:v>
                </c:pt>
                <c:pt idx="2">
                  <c:v>74.2</c:v>
                </c:pt>
                <c:pt idx="3">
                  <c:v>73.3</c:v>
                </c:pt>
                <c:pt idx="4">
                  <c:v>72.900000000000006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78-47CA-8F09-D2957509060D}"/>
            </c:ext>
          </c:extLst>
        </c:ser>
        <c:ser>
          <c:idx val="4"/>
          <c:order val="3"/>
          <c:tx>
            <c:strRef>
              <c:f>'S.19,20 Innovationskr. d. Mita.'!$N$11</c:f>
              <c:strCache>
                <c:ptCount val="1"/>
                <c:pt idx="0">
                  <c:v>Weiterbildung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3175">
              <a:solidFill>
                <a:srgbClr val="FFFFFF"/>
              </a:solidFill>
            </a:ln>
          </c:spPr>
          <c:invertIfNegative val="0"/>
          <c:val>
            <c:numRef>
              <c:f>'S.19,20 Innovationskr. d. Mita.'!$N$12:$N$16</c:f>
              <c:numCache>
                <c:formatCode>General</c:formatCode>
                <c:ptCount val="5"/>
                <c:pt idx="0">
                  <c:v>85.2</c:v>
                </c:pt>
                <c:pt idx="1">
                  <c:v>75.7</c:v>
                </c:pt>
                <c:pt idx="2">
                  <c:v>80.7</c:v>
                </c:pt>
                <c:pt idx="3">
                  <c:v>78.400000000000006</c:v>
                </c:pt>
                <c:pt idx="4">
                  <c:v>77.7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78-47CA-8F09-D2957509060D}"/>
            </c:ext>
          </c:extLst>
        </c:ser>
        <c:ser>
          <c:idx val="2"/>
          <c:order val="4"/>
          <c:tx>
            <c:strRef>
              <c:f>'S.19,20 Innovationskr. d. Mita.'!$M$11</c:f>
              <c:strCache>
                <c:ptCount val="1"/>
                <c:pt idx="0">
                  <c:v>Hinterfragen/Verändern etablierter Arbeitsweisen</c:v>
                </c:pt>
              </c:strCache>
            </c:strRef>
          </c:tx>
          <c:spPr>
            <a:solidFill>
              <a:srgbClr val="F08200"/>
            </a:solidFill>
            <a:ln w="9525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'S.19,20 Innovationskr. d. Mita.'!$L$12:$L$16</c:f>
              <c:strCache>
                <c:ptCount val="5"/>
                <c:pt idx="0">
                  <c:v>bis 20 Besch.</c:v>
                </c:pt>
                <c:pt idx="1">
                  <c:v>21 bis 50 Besch.</c:v>
                </c:pt>
                <c:pt idx="2">
                  <c:v>51 bis 100 Besch.</c:v>
                </c:pt>
                <c:pt idx="3">
                  <c:v>101 bis 200 Besch.</c:v>
                </c:pt>
                <c:pt idx="4">
                  <c:v>über 200 Besch.</c:v>
                </c:pt>
              </c:strCache>
            </c:strRef>
          </c:cat>
          <c:val>
            <c:numRef>
              <c:f>'S.19,20 Innovationskr. d. Mita.'!$M$12:$M$16</c:f>
              <c:numCache>
                <c:formatCode>General</c:formatCode>
                <c:ptCount val="5"/>
                <c:pt idx="0">
                  <c:v>70.400000000000006</c:v>
                </c:pt>
                <c:pt idx="1">
                  <c:v>74.8</c:v>
                </c:pt>
                <c:pt idx="2">
                  <c:v>79</c:v>
                </c:pt>
                <c:pt idx="3">
                  <c:v>81.8</c:v>
                </c:pt>
                <c:pt idx="4">
                  <c:v>81.3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78-47CA-8F09-D29575090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0"/>
        <c:axId val="646499712"/>
        <c:axId val="646505600"/>
      </c:barChart>
      <c:catAx>
        <c:axId val="646499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/>
            </a:pPr>
            <a:endParaRPr lang="de-DE"/>
          </a:p>
        </c:txPr>
        <c:crossAx val="6465056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46505600"/>
        <c:scaling>
          <c:orientation val="minMax"/>
          <c:max val="86"/>
          <c:min val="0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/>
            </a:pPr>
            <a:endParaRPr lang="de-DE"/>
          </a:p>
        </c:txPr>
        <c:crossAx val="646499712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64820846804758447"/>
          <c:y val="0"/>
          <c:w val="0.34660489148090279"/>
          <c:h val="1"/>
        </c:manualLayout>
      </c:layout>
      <c:overlay val="0"/>
      <c:spPr>
        <a:solidFill>
          <a:schemeClr val="bg1"/>
        </a:solidFill>
        <a:ln w="25400">
          <a:noFill/>
        </a:ln>
      </c:spPr>
      <c:txPr>
        <a:bodyPr/>
        <a:lstStyle/>
        <a:p>
          <a:pPr>
            <a:defRPr sz="7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498569435577312E-2"/>
          <c:y val="5.0925984251968502E-2"/>
          <c:w val="0.89430635359769217"/>
          <c:h val="0.78504461942257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'S. 22'!$A$13</c:f>
              <c:strCache>
                <c:ptCount val="1"/>
                <c:pt idx="0">
                  <c:v>Dynamischer Verschuldungsgrad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'S. 22'!$B$8:$D$8</c:f>
              <c:numCache>
                <c:formatCode>General</c:formatCode>
                <c:ptCount val="3"/>
                <c:pt idx="0">
                  <c:v>2003</c:v>
                </c:pt>
                <c:pt idx="1">
                  <c:v>2009</c:v>
                </c:pt>
                <c:pt idx="2">
                  <c:v>2012</c:v>
                </c:pt>
              </c:numCache>
            </c:numRef>
          </c:cat>
          <c:val>
            <c:numRef>
              <c:f>'S. 22'!$B$13:$D$13</c:f>
              <c:numCache>
                <c:formatCode>General</c:formatCode>
                <c:ptCount val="3"/>
                <c:pt idx="0">
                  <c:v>5.5</c:v>
                </c:pt>
                <c:pt idx="1">
                  <c:v>4</c:v>
                </c:pt>
                <c:pt idx="2">
                  <c:v>-2.2999999999999972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73-408B-8DD5-C6178535AA33}"/>
            </c:ext>
          </c:extLst>
        </c:ser>
        <c:ser>
          <c:idx val="1"/>
          <c:order val="1"/>
          <c:tx>
            <c:strRef>
              <c:f>'S. 22'!$A$12</c:f>
              <c:strCache>
                <c:ptCount val="1"/>
                <c:pt idx="0">
                  <c:v>Liquidität 2. Grades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'S. 22'!$B$8:$D$8</c:f>
              <c:numCache>
                <c:formatCode>General</c:formatCode>
                <c:ptCount val="3"/>
                <c:pt idx="0">
                  <c:v>2003</c:v>
                </c:pt>
                <c:pt idx="1">
                  <c:v>2009</c:v>
                </c:pt>
                <c:pt idx="2">
                  <c:v>2012</c:v>
                </c:pt>
              </c:numCache>
            </c:numRef>
          </c:cat>
          <c:val>
            <c:numRef>
              <c:f>'S. 22'!$B$12:$D$12</c:f>
              <c:numCache>
                <c:formatCode>General</c:formatCode>
                <c:ptCount val="3"/>
                <c:pt idx="0">
                  <c:v>5.2999999999999972</c:v>
                </c:pt>
                <c:pt idx="1">
                  <c:v>4.2999999999999972</c:v>
                </c:pt>
                <c:pt idx="2">
                  <c:v>-0.5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73-408B-8DD5-C6178535AA33}"/>
            </c:ext>
          </c:extLst>
        </c:ser>
        <c:ser>
          <c:idx val="2"/>
          <c:order val="2"/>
          <c:tx>
            <c:strRef>
              <c:f>'S. 22'!$A$11</c:f>
              <c:strCache>
                <c:ptCount val="1"/>
                <c:pt idx="0">
                  <c:v>Gesamtkapitalumschlag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'S. 22'!$B$8:$D$8</c:f>
              <c:numCache>
                <c:formatCode>General</c:formatCode>
                <c:ptCount val="3"/>
                <c:pt idx="0">
                  <c:v>2003</c:v>
                </c:pt>
                <c:pt idx="1">
                  <c:v>2009</c:v>
                </c:pt>
                <c:pt idx="2">
                  <c:v>2012</c:v>
                </c:pt>
              </c:numCache>
            </c:numRef>
          </c:cat>
          <c:val>
            <c:numRef>
              <c:f>'S. 22'!$B$11:$D$11</c:f>
              <c:numCache>
                <c:formatCode>General</c:formatCode>
                <c:ptCount val="3"/>
                <c:pt idx="0">
                  <c:v>4.2999999999999972</c:v>
                </c:pt>
                <c:pt idx="1">
                  <c:v>-5.7999999999999972</c:v>
                </c:pt>
                <c:pt idx="2">
                  <c:v>-3.2999999999999972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73-408B-8DD5-C6178535AA33}"/>
            </c:ext>
          </c:extLst>
        </c:ser>
        <c:ser>
          <c:idx val="3"/>
          <c:order val="3"/>
          <c:tx>
            <c:strRef>
              <c:f>'S. 22'!$A$10</c:f>
              <c:strCache>
                <c:ptCount val="1"/>
                <c:pt idx="0">
                  <c:v>Gesamtkapitalrentabilität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'S. 22'!$B$8:$D$8</c:f>
              <c:numCache>
                <c:formatCode>General</c:formatCode>
                <c:ptCount val="3"/>
                <c:pt idx="0">
                  <c:v>2003</c:v>
                </c:pt>
                <c:pt idx="1">
                  <c:v>2009</c:v>
                </c:pt>
                <c:pt idx="2">
                  <c:v>2012</c:v>
                </c:pt>
              </c:numCache>
            </c:numRef>
          </c:cat>
          <c:val>
            <c:numRef>
              <c:f>'S. 22'!$B$10:$D$10</c:f>
              <c:numCache>
                <c:formatCode>General</c:formatCode>
                <c:ptCount val="3"/>
                <c:pt idx="0">
                  <c:v>4</c:v>
                </c:pt>
                <c:pt idx="1">
                  <c:v>-9.2000000000000028</c:v>
                </c:pt>
                <c:pt idx="2">
                  <c:v>-10.199999999999989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73-408B-8DD5-C6178535AA33}"/>
            </c:ext>
          </c:extLst>
        </c:ser>
        <c:ser>
          <c:idx val="4"/>
          <c:order val="4"/>
          <c:tx>
            <c:strRef>
              <c:f>'S. 22'!$A$9</c:f>
              <c:strCache>
                <c:ptCount val="1"/>
                <c:pt idx="0">
                  <c:v>Eigenkapitalquote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'S. 22'!$B$8:$D$8</c:f>
              <c:numCache>
                <c:formatCode>General</c:formatCode>
                <c:ptCount val="3"/>
                <c:pt idx="0">
                  <c:v>2003</c:v>
                </c:pt>
                <c:pt idx="1">
                  <c:v>2009</c:v>
                </c:pt>
                <c:pt idx="2">
                  <c:v>2012</c:v>
                </c:pt>
              </c:numCache>
            </c:numRef>
          </c:cat>
          <c:val>
            <c:numRef>
              <c:f>'S. 22'!$B$9:$D$9</c:f>
              <c:numCache>
                <c:formatCode>General</c:formatCode>
                <c:ptCount val="3"/>
                <c:pt idx="0">
                  <c:v>12.200000000000003</c:v>
                </c:pt>
                <c:pt idx="1">
                  <c:v>9.2000000000000171</c:v>
                </c:pt>
                <c:pt idx="2">
                  <c:v>7.0999999999999943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73-408B-8DD5-C6178535AA33}"/>
            </c:ext>
          </c:extLst>
        </c:ser>
        <c:ser>
          <c:idx val="5"/>
          <c:order val="5"/>
          <c:tx>
            <c:strRef>
              <c:f>'S. 22'!$A$14</c:f>
              <c:strCache>
                <c:ptCount val="1"/>
                <c:pt idx="0">
                  <c:v>Bilanzqualitätsindex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'S. 22'!$B$8:$D$8</c:f>
              <c:numCache>
                <c:formatCode>General</c:formatCode>
                <c:ptCount val="3"/>
                <c:pt idx="0">
                  <c:v>2003</c:v>
                </c:pt>
                <c:pt idx="1">
                  <c:v>2009</c:v>
                </c:pt>
                <c:pt idx="2">
                  <c:v>2012</c:v>
                </c:pt>
              </c:numCache>
            </c:numRef>
          </c:cat>
          <c:val>
            <c:numRef>
              <c:f>'S. 22'!$B$14:$D$14</c:f>
              <c:numCache>
                <c:formatCode>General</c:formatCode>
                <c:ptCount val="3"/>
                <c:pt idx="0">
                  <c:v>6.2000000000000028</c:v>
                </c:pt>
                <c:pt idx="1">
                  <c:v>0.5</c:v>
                </c:pt>
                <c:pt idx="2">
                  <c:v>-1.8000000000000114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373-408B-8DD5-C6178535A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03063712"/>
        <c:axId val="803064368"/>
      </c:barChart>
      <c:catAx>
        <c:axId val="803063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03064368"/>
        <c:crosses val="autoZero"/>
        <c:auto val="1"/>
        <c:lblAlgn val="ctr"/>
        <c:lblOffset val="100"/>
        <c:noMultiLvlLbl val="0"/>
      </c:catAx>
      <c:valAx>
        <c:axId val="80306436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 sz="7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Veränderungen zum jeweiligen Vorjahr in Indexpunkten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0306371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7.3066846373932987E-2"/>
          <c:y val="0.535163779527559"/>
          <c:w val="0.33734979073561749"/>
          <c:h val="0.29150288713910755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26771487787198"/>
          <c:y val="4.1481080959300691E-2"/>
          <c:w val="0.88150363248995389"/>
          <c:h val="0.86786072341815645"/>
        </c:manualLayout>
      </c:layout>
      <c:lineChart>
        <c:grouping val="standard"/>
        <c:varyColors val="0"/>
        <c:ser>
          <c:idx val="0"/>
          <c:order val="0"/>
          <c:tx>
            <c:strRef>
              <c:f>'S. 23, 24'!$A$22</c:f>
              <c:strCache>
                <c:ptCount val="1"/>
                <c:pt idx="0">
                  <c:v>Eigenkapitalquote</c:v>
                </c:pt>
              </c:strCache>
            </c:strRef>
          </c:tx>
          <c:spPr>
            <a:ln w="22225"/>
          </c:spPr>
          <c:dPt>
            <c:idx val="8"/>
            <c:bubble3D val="0"/>
            <c:spPr>
              <a:ln w="22225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DD5-4D87-B9A2-43F00D5A66E8}"/>
              </c:ext>
            </c:extLst>
          </c:dPt>
          <c:dPt>
            <c:idx val="9"/>
            <c:bubble3D val="0"/>
            <c:spPr>
              <a:ln w="22225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23B3-43A1-80A6-E32C59435B15}"/>
              </c:ext>
            </c:extLst>
          </c:dPt>
          <c:dPt>
            <c:idx val="10"/>
            <c:bubble3D val="0"/>
            <c:spPr>
              <a:ln w="22225"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3-0DD5-4D87-B9A2-43F00D5A66E8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'S. 23, 24'!$I$21:$T$21</c15:sqref>
                  </c15:fullRef>
                </c:ext>
              </c:extLst>
              <c:f>'S. 23, 24'!$J$21:$T$21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'S. 23, 24'!$I$22:$T$22</c15:sqref>
                  </c15:fullRef>
                </c:ext>
              </c:extLst>
              <c:f>'S. 23, 24'!$J$22:$T$22</c:f>
              <c:numCache>
                <c:formatCode>0.0</c:formatCode>
                <c:ptCount val="11"/>
                <c:pt idx="0">
                  <c:v>136.30000000000001</c:v>
                </c:pt>
                <c:pt idx="1">
                  <c:v>144.9</c:v>
                </c:pt>
                <c:pt idx="2">
                  <c:v>149.9</c:v>
                </c:pt>
                <c:pt idx="3">
                  <c:v>157</c:v>
                </c:pt>
                <c:pt idx="4">
                  <c:v>166.3</c:v>
                </c:pt>
                <c:pt idx="5">
                  <c:v>178.4</c:v>
                </c:pt>
                <c:pt idx="6">
                  <c:v>185.6</c:v>
                </c:pt>
                <c:pt idx="7">
                  <c:v>191.3</c:v>
                </c:pt>
                <c:pt idx="8">
                  <c:v>192</c:v>
                </c:pt>
                <c:pt idx="9">
                  <c:v>190.6</c:v>
                </c:pt>
                <c:pt idx="10">
                  <c:v>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D5-4D87-B9A2-43F00D5A66E8}"/>
            </c:ext>
          </c:extLst>
        </c:ser>
        <c:ser>
          <c:idx val="1"/>
          <c:order val="1"/>
          <c:tx>
            <c:strRef>
              <c:f>'S. 23, 24'!$A$23</c:f>
              <c:strCache>
                <c:ptCount val="1"/>
                <c:pt idx="0">
                  <c:v>Gesamtkapitalrentabilität</c:v>
                </c:pt>
              </c:strCache>
            </c:strRef>
          </c:tx>
          <c:spPr>
            <a:ln w="22225"/>
          </c:spPr>
          <c:dPt>
            <c:idx val="8"/>
            <c:bubble3D val="0"/>
            <c:spPr>
              <a:ln w="22225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DD5-4D87-B9A2-43F00D5A66E8}"/>
              </c:ext>
            </c:extLst>
          </c:dPt>
          <c:dPt>
            <c:idx val="9"/>
            <c:bubble3D val="0"/>
            <c:spPr>
              <a:ln w="22225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23B3-43A1-80A6-E32C59435B15}"/>
              </c:ext>
            </c:extLst>
          </c:dPt>
          <c:dPt>
            <c:idx val="10"/>
            <c:bubble3D val="0"/>
            <c:spPr>
              <a:ln w="22225"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0DD5-4D87-B9A2-43F00D5A66E8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'S. 23, 24'!$I$21:$T$21</c15:sqref>
                  </c15:fullRef>
                </c:ext>
              </c:extLst>
              <c:f>'S. 23, 24'!$J$21:$T$21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'S. 23, 24'!$I$23:$T$23</c15:sqref>
                  </c15:fullRef>
                </c:ext>
              </c:extLst>
              <c:f>'S. 23, 24'!$J$23:$T$23</c:f>
              <c:numCache>
                <c:formatCode>0.0</c:formatCode>
                <c:ptCount val="11"/>
                <c:pt idx="0">
                  <c:v>101.3</c:v>
                </c:pt>
                <c:pt idx="1">
                  <c:v>107.5</c:v>
                </c:pt>
                <c:pt idx="2">
                  <c:v>114.6</c:v>
                </c:pt>
                <c:pt idx="3">
                  <c:v>104.4</c:v>
                </c:pt>
                <c:pt idx="4">
                  <c:v>102.4</c:v>
                </c:pt>
                <c:pt idx="5">
                  <c:v>105.4</c:v>
                </c:pt>
                <c:pt idx="6">
                  <c:v>108.5</c:v>
                </c:pt>
                <c:pt idx="7">
                  <c:v>109.5</c:v>
                </c:pt>
                <c:pt idx="8">
                  <c:v>103.4</c:v>
                </c:pt>
                <c:pt idx="9">
                  <c:v>101.3</c:v>
                </c:pt>
                <c:pt idx="10">
                  <c:v>99.3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DD5-4D87-B9A2-43F00D5A66E8}"/>
            </c:ext>
          </c:extLst>
        </c:ser>
        <c:ser>
          <c:idx val="2"/>
          <c:order val="2"/>
          <c:tx>
            <c:strRef>
              <c:f>'S. 23, 24'!$A$24</c:f>
              <c:strCache>
                <c:ptCount val="1"/>
                <c:pt idx="0">
                  <c:v>Gesamtkapitalumschlag</c:v>
                </c:pt>
              </c:strCache>
            </c:strRef>
          </c:tx>
          <c:spPr>
            <a:ln w="22225">
              <a:solidFill>
                <a:srgbClr val="E6460F"/>
              </a:solidFill>
            </a:ln>
          </c:spPr>
          <c:marker>
            <c:spPr>
              <a:solidFill>
                <a:srgbClr val="E6460F"/>
              </a:solidFill>
              <a:ln>
                <a:solidFill>
                  <a:srgbClr val="E6460F"/>
                </a:solidFill>
              </a:ln>
            </c:spPr>
          </c:marker>
          <c:dPt>
            <c:idx val="8"/>
            <c:bubble3D val="0"/>
            <c:spPr>
              <a:ln w="22225">
                <a:solidFill>
                  <a:srgbClr val="E6460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DD5-4D87-B9A2-43F00D5A66E8}"/>
              </c:ext>
            </c:extLst>
          </c:dPt>
          <c:dPt>
            <c:idx val="9"/>
            <c:bubble3D val="0"/>
            <c:spPr>
              <a:ln w="22225">
                <a:solidFill>
                  <a:srgbClr val="E6460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3B3-43A1-80A6-E32C59435B15}"/>
              </c:ext>
            </c:extLst>
          </c:dPt>
          <c:dPt>
            <c:idx val="10"/>
            <c:bubble3D val="0"/>
            <c:spPr>
              <a:ln w="22225">
                <a:solidFill>
                  <a:srgbClr val="E6460F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D-0DD5-4D87-B9A2-43F00D5A66E8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'S. 23, 24'!$I$21:$T$21</c15:sqref>
                  </c15:fullRef>
                </c:ext>
              </c:extLst>
              <c:f>'S. 23, 24'!$J$21:$T$21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'S. 23, 24'!$I$24:$T$24</c15:sqref>
                  </c15:fullRef>
                </c:ext>
              </c:extLst>
              <c:f>'S. 23, 24'!$J$24:$T$24</c:f>
              <c:numCache>
                <c:formatCode>0.0</c:formatCode>
                <c:ptCount val="11"/>
                <c:pt idx="0">
                  <c:v>100.8</c:v>
                </c:pt>
                <c:pt idx="1">
                  <c:v>101.3</c:v>
                </c:pt>
                <c:pt idx="2">
                  <c:v>103.3</c:v>
                </c:pt>
                <c:pt idx="3">
                  <c:v>100</c:v>
                </c:pt>
                <c:pt idx="4">
                  <c:v>97.4</c:v>
                </c:pt>
                <c:pt idx="5">
                  <c:v>97.7</c:v>
                </c:pt>
                <c:pt idx="6">
                  <c:v>96.9</c:v>
                </c:pt>
                <c:pt idx="7">
                  <c:v>96</c:v>
                </c:pt>
                <c:pt idx="8">
                  <c:v>94.1</c:v>
                </c:pt>
                <c:pt idx="9">
                  <c:v>92.3</c:v>
                </c:pt>
                <c:pt idx="10">
                  <c:v>91.9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DD5-4D87-B9A2-43F00D5A66E8}"/>
            </c:ext>
          </c:extLst>
        </c:ser>
        <c:ser>
          <c:idx val="3"/>
          <c:order val="3"/>
          <c:tx>
            <c:strRef>
              <c:f>'S. 23, 24'!$A$25</c:f>
              <c:strCache>
                <c:ptCount val="1"/>
                <c:pt idx="0">
                  <c:v>Liquidität 2. Grades</c:v>
                </c:pt>
              </c:strCache>
            </c:strRef>
          </c:tx>
          <c:spPr>
            <a:ln w="22225">
              <a:solidFill>
                <a:schemeClr val="accent6"/>
              </a:solidFill>
            </a:ln>
          </c:spPr>
          <c:marker>
            <c:symbol val="x"/>
            <c:size val="7"/>
            <c:spPr>
              <a:noFill/>
              <a:ln>
                <a:solidFill>
                  <a:schemeClr val="accent6"/>
                </a:solidFill>
              </a:ln>
            </c:spPr>
          </c:marker>
          <c:dPt>
            <c:idx val="8"/>
            <c:bubble3D val="0"/>
            <c:spPr>
              <a:ln w="22225">
                <a:solidFill>
                  <a:schemeClr val="accent6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0DD5-4D87-B9A2-43F00D5A66E8}"/>
              </c:ext>
            </c:extLst>
          </c:dPt>
          <c:dPt>
            <c:idx val="9"/>
            <c:bubble3D val="0"/>
            <c:spPr>
              <a:ln w="22225">
                <a:solidFill>
                  <a:schemeClr val="accent6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23B3-43A1-80A6-E32C59435B15}"/>
              </c:ext>
            </c:extLst>
          </c:dPt>
          <c:dPt>
            <c:idx val="10"/>
            <c:bubble3D val="0"/>
            <c:spPr>
              <a:ln w="22225">
                <a:solidFill>
                  <a:schemeClr val="accent6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2-0DD5-4D87-B9A2-43F00D5A66E8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'S. 23, 24'!$I$21:$T$21</c15:sqref>
                  </c15:fullRef>
                </c:ext>
              </c:extLst>
              <c:f>'S. 23, 24'!$J$21:$T$21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'S. 23, 24'!$I$25:$T$25</c15:sqref>
                  </c15:fullRef>
                </c:ext>
              </c:extLst>
              <c:f>'S. 23, 24'!$J$25:$T$25</c:f>
              <c:numCache>
                <c:formatCode>0.0</c:formatCode>
                <c:ptCount val="11"/>
                <c:pt idx="0">
                  <c:v>109.6</c:v>
                </c:pt>
                <c:pt idx="1">
                  <c:v>112.4</c:v>
                </c:pt>
                <c:pt idx="2">
                  <c:v>113.4</c:v>
                </c:pt>
                <c:pt idx="3">
                  <c:v>112.9</c:v>
                </c:pt>
                <c:pt idx="4">
                  <c:v>117.1</c:v>
                </c:pt>
                <c:pt idx="5">
                  <c:v>119.6</c:v>
                </c:pt>
                <c:pt idx="6">
                  <c:v>122.9</c:v>
                </c:pt>
                <c:pt idx="7">
                  <c:v>126.5</c:v>
                </c:pt>
                <c:pt idx="8">
                  <c:v>124.4</c:v>
                </c:pt>
                <c:pt idx="9">
                  <c:v>123.7</c:v>
                </c:pt>
                <c:pt idx="10">
                  <c:v>125.5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DD5-4D87-B9A2-43F00D5A66E8}"/>
            </c:ext>
          </c:extLst>
        </c:ser>
        <c:ser>
          <c:idx val="4"/>
          <c:order val="4"/>
          <c:tx>
            <c:strRef>
              <c:f>'S. 23, 24'!$A$26</c:f>
              <c:strCache>
                <c:ptCount val="1"/>
                <c:pt idx="0">
                  <c:v>Dynamischer Verschuldungsgrad</c:v>
                </c:pt>
              </c:strCache>
            </c:strRef>
          </c:tx>
          <c:spPr>
            <a:ln w="22225">
              <a:solidFill>
                <a:schemeClr val="bg1">
                  <a:lumMod val="50000"/>
                </a:schemeClr>
              </a:solidFill>
            </a:ln>
          </c:spPr>
          <c:marker>
            <c:spPr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dPt>
            <c:idx val="8"/>
            <c:bubble3D val="0"/>
            <c:spPr>
              <a:ln w="22225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DD5-4D87-B9A2-43F00D5A66E8}"/>
              </c:ext>
            </c:extLst>
          </c:dPt>
          <c:dPt>
            <c:idx val="9"/>
            <c:bubble3D val="0"/>
            <c:spPr>
              <a:ln w="22225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23B3-43A1-80A6-E32C59435B15}"/>
              </c:ext>
            </c:extLst>
          </c:dPt>
          <c:dPt>
            <c:idx val="10"/>
            <c:bubble3D val="0"/>
            <c:spPr>
              <a:ln w="22225">
                <a:solidFill>
                  <a:schemeClr val="bg1">
                    <a:lumMod val="5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7-0DD5-4D87-B9A2-43F00D5A66E8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'S. 23, 24'!$I$21:$T$21</c15:sqref>
                  </c15:fullRef>
                </c:ext>
              </c:extLst>
              <c:f>'S. 23, 24'!$J$21:$T$21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'S. 23, 24'!$I$26:$T$26</c15:sqref>
                  </c15:fullRef>
                </c:ext>
              </c:extLst>
              <c:f>'S. 23, 24'!$J$26:$T$26</c:f>
              <c:numCache>
                <c:formatCode>0.0</c:formatCode>
                <c:ptCount val="11"/>
                <c:pt idx="0">
                  <c:v>115.2</c:v>
                </c:pt>
                <c:pt idx="1">
                  <c:v>110.5</c:v>
                </c:pt>
                <c:pt idx="2">
                  <c:v>112.3</c:v>
                </c:pt>
                <c:pt idx="3">
                  <c:v>110</c:v>
                </c:pt>
                <c:pt idx="4">
                  <c:v>111.8</c:v>
                </c:pt>
                <c:pt idx="5">
                  <c:v>118</c:v>
                </c:pt>
                <c:pt idx="6">
                  <c:v>124.8</c:v>
                </c:pt>
                <c:pt idx="7">
                  <c:v>128.6</c:v>
                </c:pt>
                <c:pt idx="8">
                  <c:v>123.4</c:v>
                </c:pt>
                <c:pt idx="9">
                  <c:v>123.8</c:v>
                </c:pt>
                <c:pt idx="10">
                  <c:v>123.3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0DD5-4D87-B9A2-43F00D5A6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249216"/>
        <c:axId val="768255104"/>
      </c:lineChart>
      <c:catAx>
        <c:axId val="76824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68255104"/>
        <c:crosses val="autoZero"/>
        <c:auto val="1"/>
        <c:lblAlgn val="ctr"/>
        <c:lblOffset val="100"/>
        <c:noMultiLvlLbl val="0"/>
      </c:catAx>
      <c:valAx>
        <c:axId val="768255104"/>
        <c:scaling>
          <c:orientation val="minMax"/>
          <c:min val="7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700">
                    <a:latin typeface="Arial" panose="020B0604020202020204" pitchFamily="34" charset="0"/>
                    <a:cs typeface="Arial" panose="020B0604020202020204" pitchFamily="34" charset="0"/>
                  </a:rPr>
                  <a:t>Teilindizes des Bilanzqualitätsindexes </a:t>
                </a:r>
                <a:br>
                  <a:rPr lang="en-US" sz="700">
                    <a:latin typeface="Arial" panose="020B0604020202020204" pitchFamily="34" charset="0"/>
                    <a:cs typeface="Arial" panose="020B0604020202020204" pitchFamily="34" charset="0"/>
                  </a:rPr>
                </a:br>
                <a:r>
                  <a:rPr lang="en-US" sz="700">
                    <a:latin typeface="Arial" panose="020B0604020202020204" pitchFamily="34" charset="0"/>
                    <a:cs typeface="Arial" panose="020B0604020202020204" pitchFamily="34" charset="0"/>
                  </a:rPr>
                  <a:t>(Mittelwerte 2001 bis 2010 = 100)</a:t>
                </a:r>
              </a:p>
            </c:rich>
          </c:tx>
          <c:layout>
            <c:manualLayout>
              <c:xMode val="edge"/>
              <c:yMode val="edge"/>
              <c:x val="2.6370370370370371E-3"/>
              <c:y val="8.7549781505843291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682492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617058791523802"/>
          <c:y val="4.6551692645045516E-2"/>
          <c:w val="0.39117542739589978"/>
          <c:h val="0.24194653779865499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7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Frutiger VR" panose="020B05030600000200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14090468421178"/>
          <c:y val="5.408153094787202E-2"/>
          <c:w val="0.84744744744744749"/>
          <c:h val="0.84932572510714643"/>
        </c:manualLayout>
      </c:layout>
      <c:lineChart>
        <c:grouping val="standard"/>
        <c:varyColors val="0"/>
        <c:ser>
          <c:idx val="0"/>
          <c:order val="0"/>
          <c:spPr>
            <a:ln w="22225"/>
          </c:spPr>
          <c:marker>
            <c:symbol val="none"/>
          </c:marker>
          <c:dPt>
            <c:idx val="8"/>
            <c:bubble3D val="0"/>
            <c:spPr>
              <a:ln w="22225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278-40BC-9787-4880B73E936B}"/>
              </c:ext>
            </c:extLst>
          </c:dPt>
          <c:dPt>
            <c:idx val="9"/>
            <c:bubble3D val="0"/>
            <c:spPr>
              <a:ln w="22225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278-40BC-9787-4880B73E936B}"/>
              </c:ext>
            </c:extLst>
          </c:dPt>
          <c:dPt>
            <c:idx val="10"/>
            <c:bubble3D val="0"/>
            <c:spPr>
              <a:ln w="22225"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5-7278-40BC-9787-4880B73E936B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'S. 23, 24'!$I$21:$T$21</c15:sqref>
                  </c15:fullRef>
                </c:ext>
              </c:extLst>
              <c:f>'S. 23, 24'!$J$21:$T$21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'S. 23, 24'!$I$28:$T$28</c15:sqref>
                  </c15:fullRef>
                </c:ext>
              </c:extLst>
              <c:f>'S. 23, 24'!$J$28:$T$28</c:f>
              <c:numCache>
                <c:formatCode>0.0</c:formatCode>
                <c:ptCount val="11"/>
                <c:pt idx="0">
                  <c:v>112.4</c:v>
                </c:pt>
                <c:pt idx="1">
                  <c:v>115</c:v>
                </c:pt>
                <c:pt idx="2">
                  <c:v>118.4</c:v>
                </c:pt>
                <c:pt idx="3">
                  <c:v>116.6</c:v>
                </c:pt>
                <c:pt idx="4">
                  <c:v>118.7</c:v>
                </c:pt>
                <c:pt idx="5">
                  <c:v>123.5</c:v>
                </c:pt>
                <c:pt idx="6">
                  <c:v>127.4</c:v>
                </c:pt>
                <c:pt idx="7">
                  <c:v>130.1</c:v>
                </c:pt>
                <c:pt idx="8">
                  <c:v>127.2</c:v>
                </c:pt>
                <c:pt idx="9">
                  <c:v>126</c:v>
                </c:pt>
                <c:pt idx="10">
                  <c:v>127.1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278-40BC-9787-4880B73E9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8272256"/>
        <c:axId val="768273792"/>
      </c:lineChart>
      <c:catAx>
        <c:axId val="76827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7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68273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8273792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 sz="700" b="0">
                    <a:latin typeface="Arial"/>
                    <a:ea typeface="Arial"/>
                    <a:cs typeface="Arial"/>
                  </a:defRPr>
                </a:pPr>
                <a:r>
                  <a:rPr lang="en-US" sz="700" b="1"/>
                  <a:t>Bilanzqualitätsindex </a:t>
                </a:r>
              </a:p>
              <a:p>
                <a:pPr algn="ctr">
                  <a:defRPr sz="700" b="0">
                    <a:latin typeface="Arial"/>
                    <a:ea typeface="Arial"/>
                    <a:cs typeface="Arial"/>
                  </a:defRPr>
                </a:pPr>
                <a:r>
                  <a:rPr lang="en-US" sz="700" b="1"/>
                  <a:t>(Mittelwert 2001 bis 2010 = 100)</a:t>
                </a:r>
              </a:p>
            </c:rich>
          </c:tx>
          <c:layout>
            <c:manualLayout>
              <c:xMode val="edge"/>
              <c:yMode val="edge"/>
              <c:x val="2.9585798816568047E-3"/>
              <c:y val="9.9806451612903233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7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68272256"/>
        <c:crosses val="autoZero"/>
        <c:crossBetween val="midCat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25400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de-DE"/>
    </a:p>
  </c:txPr>
  <c:printSettings>
    <c:headerFooter/>
    <c:pageMargins b="0.78740157480314965" l="0.70866141732283472" r="0.70866141732283472" t="0.78740157480314965" header="0.31496062992125984" footer="0.31496062992125984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38381966960013"/>
          <c:y val="2.6066666666666665E-2"/>
          <c:w val="0.85481210436930677"/>
          <c:h val="0.88364409448818892"/>
        </c:manualLayout>
      </c:layout>
      <c:lineChart>
        <c:grouping val="standard"/>
        <c:varyColors val="0"/>
        <c:ser>
          <c:idx val="0"/>
          <c:order val="0"/>
          <c:tx>
            <c:strRef>
              <c:f>'Seite 4 oben links bis S.6 oben'!$H$3</c:f>
              <c:strCache>
                <c:ptCount val="1"/>
                <c:pt idx="0">
                  <c:v>Ernährung</c:v>
                </c:pt>
              </c:strCache>
            </c:strRef>
          </c:tx>
          <c:marker>
            <c:symbol val="none"/>
          </c:marker>
          <c:dPt>
            <c:idx val="30"/>
            <c:marker>
              <c:symbol val="auto"/>
            </c:marker>
            <c:bubble3D val="0"/>
            <c:spPr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1-E45E-4831-92C1-DB07E5DEB76F}"/>
              </c:ext>
            </c:extLst>
          </c:dPt>
          <c:dPt>
            <c:idx val="31"/>
            <c:marker>
              <c:symbol val="auto"/>
            </c:marker>
            <c:bubble3D val="0"/>
            <c:spPr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3-E45E-4831-92C1-DB07E5DEB76F}"/>
              </c:ext>
            </c:extLst>
          </c:dPt>
          <c:cat>
            <c:numRef>
              <c:f>'Seite 4 oben links bis S.6 oben'!$A$23:$A$54</c:f>
              <c:numCache>
                <c:formatCode>m/d/yyyy</c:formatCode>
                <c:ptCount val="32"/>
                <c:pt idx="0">
                  <c:v>38443</c:v>
                </c:pt>
                <c:pt idx="1">
                  <c:v>38626</c:v>
                </c:pt>
                <c:pt idx="2">
                  <c:v>38808</c:v>
                </c:pt>
                <c:pt idx="3">
                  <c:v>38991</c:v>
                </c:pt>
                <c:pt idx="4">
                  <c:v>39173</c:v>
                </c:pt>
                <c:pt idx="5">
                  <c:v>39356</c:v>
                </c:pt>
                <c:pt idx="6">
                  <c:v>39539</c:v>
                </c:pt>
                <c:pt idx="7">
                  <c:v>39722</c:v>
                </c:pt>
                <c:pt idx="8">
                  <c:v>39904</c:v>
                </c:pt>
                <c:pt idx="9">
                  <c:v>40087</c:v>
                </c:pt>
                <c:pt idx="10">
                  <c:v>40269</c:v>
                </c:pt>
                <c:pt idx="11">
                  <c:v>40452</c:v>
                </c:pt>
                <c:pt idx="12">
                  <c:v>40634</c:v>
                </c:pt>
                <c:pt idx="13">
                  <c:v>40817</c:v>
                </c:pt>
                <c:pt idx="14">
                  <c:v>41000</c:v>
                </c:pt>
                <c:pt idx="15">
                  <c:v>41183</c:v>
                </c:pt>
                <c:pt idx="16">
                  <c:v>41365</c:v>
                </c:pt>
                <c:pt idx="17">
                  <c:v>41548</c:v>
                </c:pt>
                <c:pt idx="18">
                  <c:v>41730</c:v>
                </c:pt>
                <c:pt idx="19">
                  <c:v>41913</c:v>
                </c:pt>
                <c:pt idx="20">
                  <c:v>42095</c:v>
                </c:pt>
                <c:pt idx="21">
                  <c:v>42278</c:v>
                </c:pt>
                <c:pt idx="22">
                  <c:v>42461</c:v>
                </c:pt>
                <c:pt idx="23">
                  <c:v>42644</c:v>
                </c:pt>
                <c:pt idx="24">
                  <c:v>42826</c:v>
                </c:pt>
                <c:pt idx="25">
                  <c:v>43009</c:v>
                </c:pt>
                <c:pt idx="26">
                  <c:v>43191</c:v>
                </c:pt>
                <c:pt idx="27">
                  <c:v>43374</c:v>
                </c:pt>
                <c:pt idx="28">
                  <c:v>43556</c:v>
                </c:pt>
                <c:pt idx="29">
                  <c:v>43739</c:v>
                </c:pt>
                <c:pt idx="30">
                  <c:v>43922</c:v>
                </c:pt>
                <c:pt idx="31">
                  <c:v>44105</c:v>
                </c:pt>
              </c:numCache>
            </c:numRef>
          </c:cat>
          <c:val>
            <c:numRef>
              <c:f>'Seite 4 oben links bis S.6 oben'!$H$23:$H$54</c:f>
              <c:numCache>
                <c:formatCode>General</c:formatCode>
                <c:ptCount val="32"/>
                <c:pt idx="0">
                  <c:v>26.1</c:v>
                </c:pt>
                <c:pt idx="1">
                  <c:v>22.400000000000006</c:v>
                </c:pt>
                <c:pt idx="2">
                  <c:v>33.9</c:v>
                </c:pt>
                <c:pt idx="3">
                  <c:v>46</c:v>
                </c:pt>
                <c:pt idx="4">
                  <c:v>48.900000000000006</c:v>
                </c:pt>
                <c:pt idx="5">
                  <c:v>42.5</c:v>
                </c:pt>
                <c:pt idx="6">
                  <c:v>39.5</c:v>
                </c:pt>
                <c:pt idx="7">
                  <c:v>24.5</c:v>
                </c:pt>
                <c:pt idx="8">
                  <c:v>32.599999999999994</c:v>
                </c:pt>
                <c:pt idx="9">
                  <c:v>41</c:v>
                </c:pt>
                <c:pt idx="10">
                  <c:v>45.899999999999991</c:v>
                </c:pt>
                <c:pt idx="11">
                  <c:v>44.699999999999996</c:v>
                </c:pt>
                <c:pt idx="12">
                  <c:v>46.000000000000007</c:v>
                </c:pt>
                <c:pt idx="13">
                  <c:v>43</c:v>
                </c:pt>
                <c:pt idx="14">
                  <c:v>48</c:v>
                </c:pt>
                <c:pt idx="15">
                  <c:v>44.3</c:v>
                </c:pt>
                <c:pt idx="16">
                  <c:v>60.199999999999996</c:v>
                </c:pt>
                <c:pt idx="17">
                  <c:v>69</c:v>
                </c:pt>
                <c:pt idx="18">
                  <c:v>73.100000000000009</c:v>
                </c:pt>
                <c:pt idx="19">
                  <c:v>72.300000000000011</c:v>
                </c:pt>
                <c:pt idx="20">
                  <c:v>71.899999999999991</c:v>
                </c:pt>
                <c:pt idx="21">
                  <c:v>78.5</c:v>
                </c:pt>
                <c:pt idx="22">
                  <c:v>67.599999999999994</c:v>
                </c:pt>
                <c:pt idx="23">
                  <c:v>77.2</c:v>
                </c:pt>
                <c:pt idx="24">
                  <c:v>67.5</c:v>
                </c:pt>
                <c:pt idx="25">
                  <c:v>77.800000000000011</c:v>
                </c:pt>
                <c:pt idx="26">
                  <c:v>76.5</c:v>
                </c:pt>
                <c:pt idx="27">
                  <c:v>57.699999999999996</c:v>
                </c:pt>
                <c:pt idx="28">
                  <c:v>60.2</c:v>
                </c:pt>
                <c:pt idx="29">
                  <c:v>71.3</c:v>
                </c:pt>
                <c:pt idx="30">
                  <c:v>-4</c:v>
                </c:pt>
                <c:pt idx="31">
                  <c:v>36.100000000000009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45E-4831-92C1-DB07E5DEB76F}"/>
            </c:ext>
          </c:extLst>
        </c:ser>
        <c:ser>
          <c:idx val="3"/>
          <c:order val="1"/>
          <c:tx>
            <c:strRef>
              <c:f>'Seite 4 oben links bis S.6 oben'!$L$3</c:f>
              <c:strCache>
                <c:ptCount val="1"/>
                <c:pt idx="0">
                  <c:v>Agrar</c:v>
                </c:pt>
              </c:strCache>
            </c:strRef>
          </c:tx>
          <c:marker>
            <c:symbol val="none"/>
          </c:marker>
          <c:dPt>
            <c:idx val="30"/>
            <c:marker>
              <c:symbol val="square"/>
              <c:size val="5"/>
            </c:marker>
            <c:bubble3D val="0"/>
            <c:spPr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6-E45E-4831-92C1-DB07E5DEB76F}"/>
              </c:ext>
            </c:extLst>
          </c:dPt>
          <c:dPt>
            <c:idx val="31"/>
            <c:marker>
              <c:symbol val="square"/>
              <c:size val="5"/>
            </c:marker>
            <c:bubble3D val="0"/>
            <c:spPr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8-E45E-4831-92C1-DB07E5DEB76F}"/>
              </c:ext>
            </c:extLst>
          </c:dPt>
          <c:cat>
            <c:numRef>
              <c:f>'Seite 4 oben links bis S.6 oben'!$A$23:$A$54</c:f>
              <c:numCache>
                <c:formatCode>m/d/yyyy</c:formatCode>
                <c:ptCount val="32"/>
                <c:pt idx="0">
                  <c:v>38443</c:v>
                </c:pt>
                <c:pt idx="1">
                  <c:v>38626</c:v>
                </c:pt>
                <c:pt idx="2">
                  <c:v>38808</c:v>
                </c:pt>
                <c:pt idx="3">
                  <c:v>38991</c:v>
                </c:pt>
                <c:pt idx="4">
                  <c:v>39173</c:v>
                </c:pt>
                <c:pt idx="5">
                  <c:v>39356</c:v>
                </c:pt>
                <c:pt idx="6">
                  <c:v>39539</c:v>
                </c:pt>
                <c:pt idx="7">
                  <c:v>39722</c:v>
                </c:pt>
                <c:pt idx="8">
                  <c:v>39904</c:v>
                </c:pt>
                <c:pt idx="9">
                  <c:v>40087</c:v>
                </c:pt>
                <c:pt idx="10">
                  <c:v>40269</c:v>
                </c:pt>
                <c:pt idx="11">
                  <c:v>40452</c:v>
                </c:pt>
                <c:pt idx="12">
                  <c:v>40634</c:v>
                </c:pt>
                <c:pt idx="13">
                  <c:v>40817</c:v>
                </c:pt>
                <c:pt idx="14">
                  <c:v>41000</c:v>
                </c:pt>
                <c:pt idx="15">
                  <c:v>41183</c:v>
                </c:pt>
                <c:pt idx="16">
                  <c:v>41365</c:v>
                </c:pt>
                <c:pt idx="17">
                  <c:v>41548</c:v>
                </c:pt>
                <c:pt idx="18">
                  <c:v>41730</c:v>
                </c:pt>
                <c:pt idx="19">
                  <c:v>41913</c:v>
                </c:pt>
                <c:pt idx="20">
                  <c:v>42095</c:v>
                </c:pt>
                <c:pt idx="21">
                  <c:v>42278</c:v>
                </c:pt>
                <c:pt idx="22">
                  <c:v>42461</c:v>
                </c:pt>
                <c:pt idx="23">
                  <c:v>42644</c:v>
                </c:pt>
                <c:pt idx="24">
                  <c:v>42826</c:v>
                </c:pt>
                <c:pt idx="25">
                  <c:v>43009</c:v>
                </c:pt>
                <c:pt idx="26">
                  <c:v>43191</c:v>
                </c:pt>
                <c:pt idx="27">
                  <c:v>43374</c:v>
                </c:pt>
                <c:pt idx="28">
                  <c:v>43556</c:v>
                </c:pt>
                <c:pt idx="29">
                  <c:v>43739</c:v>
                </c:pt>
                <c:pt idx="30">
                  <c:v>43922</c:v>
                </c:pt>
                <c:pt idx="31">
                  <c:v>44105</c:v>
                </c:pt>
              </c:numCache>
            </c:numRef>
          </c:cat>
          <c:val>
            <c:numRef>
              <c:f>'Seite 4 oben links bis S.6 oben'!$L$23:$L$54</c:f>
              <c:numCache>
                <c:formatCode>General</c:formatCode>
                <c:ptCount val="32"/>
                <c:pt idx="0">
                  <c:v>-3.5</c:v>
                </c:pt>
                <c:pt idx="1">
                  <c:v>-6</c:v>
                </c:pt>
                <c:pt idx="2">
                  <c:v>10.199999999999996</c:v>
                </c:pt>
                <c:pt idx="3">
                  <c:v>46.20000000000001</c:v>
                </c:pt>
                <c:pt idx="4">
                  <c:v>54.699999999999989</c:v>
                </c:pt>
                <c:pt idx="5">
                  <c:v>71.8</c:v>
                </c:pt>
                <c:pt idx="6">
                  <c:v>71.2</c:v>
                </c:pt>
                <c:pt idx="7">
                  <c:v>39.6</c:v>
                </c:pt>
                <c:pt idx="8">
                  <c:v>-12.400000000000006</c:v>
                </c:pt>
                <c:pt idx="9">
                  <c:v>0</c:v>
                </c:pt>
                <c:pt idx="10">
                  <c:v>5.3999999999999986</c:v>
                </c:pt>
                <c:pt idx="11">
                  <c:v>31.400000000000006</c:v>
                </c:pt>
                <c:pt idx="12">
                  <c:v>70.000000000000014</c:v>
                </c:pt>
                <c:pt idx="13">
                  <c:v>52.900000000000006</c:v>
                </c:pt>
                <c:pt idx="14">
                  <c:v>54.400000000000006</c:v>
                </c:pt>
                <c:pt idx="15">
                  <c:v>65.8</c:v>
                </c:pt>
                <c:pt idx="16">
                  <c:v>82.3</c:v>
                </c:pt>
                <c:pt idx="17">
                  <c:v>79.5</c:v>
                </c:pt>
                <c:pt idx="18">
                  <c:v>72.900000000000006</c:v>
                </c:pt>
                <c:pt idx="19">
                  <c:v>45.20000000000001</c:v>
                </c:pt>
                <c:pt idx="20">
                  <c:v>50.600000000000009</c:v>
                </c:pt>
                <c:pt idx="21">
                  <c:v>36.500000000000007</c:v>
                </c:pt>
                <c:pt idx="22">
                  <c:v>-6.4000000000000057</c:v>
                </c:pt>
                <c:pt idx="23">
                  <c:v>12.799999999999997</c:v>
                </c:pt>
                <c:pt idx="24">
                  <c:v>32.100000000000009</c:v>
                </c:pt>
                <c:pt idx="25">
                  <c:v>31.200000000000003</c:v>
                </c:pt>
                <c:pt idx="26">
                  <c:v>43.8</c:v>
                </c:pt>
                <c:pt idx="27">
                  <c:v>18.100000000000001</c:v>
                </c:pt>
                <c:pt idx="28">
                  <c:v>29.400000000000006</c:v>
                </c:pt>
                <c:pt idx="29">
                  <c:v>12.300000000000004</c:v>
                </c:pt>
                <c:pt idx="30">
                  <c:v>9.2999999999999972</c:v>
                </c:pt>
                <c:pt idx="31">
                  <c:v>29.599999999999994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45E-4831-92C1-DB07E5DEB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4946360"/>
        <c:axId val="1164942096"/>
      </c:lineChart>
      <c:dateAx>
        <c:axId val="1164946360"/>
        <c:scaling>
          <c:orientation val="minMax"/>
          <c:max val="44166"/>
          <c:min val="38443"/>
        </c:scaling>
        <c:delete val="0"/>
        <c:axPos val="b"/>
        <c:numFmt formatCode="yy" sourceLinked="0"/>
        <c:majorTickMark val="none"/>
        <c:minorTickMark val="none"/>
        <c:tickLblPos val="low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700"/>
            </a:pPr>
            <a:endParaRPr lang="de-DE"/>
          </a:p>
        </c:txPr>
        <c:crossAx val="1164942096"/>
        <c:crosses val="autoZero"/>
        <c:auto val="0"/>
        <c:lblOffset val="100"/>
        <c:baseTimeUnit val="months"/>
        <c:majorUnit val="12"/>
        <c:majorTimeUnit val="months"/>
      </c:dateAx>
      <c:valAx>
        <c:axId val="1164942096"/>
        <c:scaling>
          <c:orientation val="minMax"/>
          <c:max val="100"/>
          <c:min val="-2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 ;[Red]\-#,##0\ " sourceLinked="0"/>
        <c:majorTickMark val="out"/>
        <c:minorTickMark val="none"/>
        <c:tickLblPos val="nextTo"/>
        <c:spPr>
          <a:ln w="25400">
            <a:noFill/>
          </a:ln>
        </c:spPr>
        <c:txPr>
          <a:bodyPr/>
          <a:lstStyle/>
          <a:p>
            <a:pPr>
              <a:defRPr sz="700"/>
            </a:pPr>
            <a:endParaRPr lang="de-DE"/>
          </a:p>
        </c:txPr>
        <c:crossAx val="116494636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051286089238845"/>
          <c:y val="4.172125984251969E-2"/>
          <c:w val="0.46033070866141734"/>
          <c:h val="9.1612073490813642E-2"/>
        </c:manualLayout>
      </c:layout>
      <c:overlay val="0"/>
      <c:txPr>
        <a:bodyPr/>
        <a:lstStyle/>
        <a:p>
          <a:pPr>
            <a:defRPr sz="700"/>
          </a:pPr>
          <a:endParaRPr lang="de-DE"/>
        </a:p>
      </c:txPr>
    </c:legend>
    <c:plotVisOnly val="1"/>
    <c:dispBlanksAs val="gap"/>
    <c:showDLblsOverMax val="0"/>
  </c:chart>
  <c:spPr>
    <a:noFill/>
    <a:ln w="25400">
      <a:noFill/>
    </a:ln>
    <a:effectLst/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38381966960013"/>
          <c:y val="2.6066666666666665E-2"/>
          <c:w val="0.85481210436930677"/>
          <c:h val="0.88364409448818892"/>
        </c:manualLayout>
      </c:layout>
      <c:lineChart>
        <c:grouping val="standard"/>
        <c:varyColors val="0"/>
        <c:ser>
          <c:idx val="1"/>
          <c:order val="0"/>
          <c:tx>
            <c:strRef>
              <c:f>'Seite 4 oben links bis S.6 oben'!$J$3</c:f>
              <c:strCache>
                <c:ptCount val="1"/>
                <c:pt idx="0">
                  <c:v>Handel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Pt>
            <c:idx val="30"/>
            <c:marker>
              <c:symbol val="auto"/>
              <c:spPr>
                <a:solidFill>
                  <a:schemeClr val="accent6">
                    <a:lumMod val="75000"/>
                  </a:schemeClr>
                </a:solidFill>
                <a:ln>
                  <a:solidFill>
                    <a:schemeClr val="accent6">
                      <a:lumMod val="75000"/>
                    </a:schemeClr>
                  </a:solidFill>
                </a:ln>
              </c:spPr>
            </c:marker>
            <c:bubble3D val="0"/>
            <c:spPr>
              <a:ln>
                <a:solidFill>
                  <a:schemeClr val="accent6">
                    <a:lumMod val="75000"/>
                  </a:schemeClr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1-A05C-4620-A1DC-8F258CA389F9}"/>
              </c:ext>
            </c:extLst>
          </c:dPt>
          <c:dPt>
            <c:idx val="31"/>
            <c:marker>
              <c:symbol val="auto"/>
              <c:spPr>
                <a:solidFill>
                  <a:schemeClr val="accent6">
                    <a:lumMod val="75000"/>
                  </a:schemeClr>
                </a:solidFill>
                <a:ln>
                  <a:solidFill>
                    <a:schemeClr val="accent6">
                      <a:lumMod val="75000"/>
                    </a:schemeClr>
                  </a:solidFill>
                </a:ln>
              </c:spPr>
            </c:marker>
            <c:bubble3D val="0"/>
            <c:spPr>
              <a:ln>
                <a:solidFill>
                  <a:schemeClr val="accent6">
                    <a:lumMod val="75000"/>
                  </a:schemeClr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3-A05C-4620-A1DC-8F258CA389F9}"/>
              </c:ext>
            </c:extLst>
          </c:dPt>
          <c:cat>
            <c:numRef>
              <c:f>'Seite 4 oben links bis S.6 oben'!$A$23:$A$54</c:f>
              <c:numCache>
                <c:formatCode>m/d/yyyy</c:formatCode>
                <c:ptCount val="32"/>
                <c:pt idx="0">
                  <c:v>38443</c:v>
                </c:pt>
                <c:pt idx="1">
                  <c:v>38626</c:v>
                </c:pt>
                <c:pt idx="2">
                  <c:v>38808</c:v>
                </c:pt>
                <c:pt idx="3">
                  <c:v>38991</c:v>
                </c:pt>
                <c:pt idx="4">
                  <c:v>39173</c:v>
                </c:pt>
                <c:pt idx="5">
                  <c:v>39356</c:v>
                </c:pt>
                <c:pt idx="6">
                  <c:v>39539</c:v>
                </c:pt>
                <c:pt idx="7">
                  <c:v>39722</c:v>
                </c:pt>
                <c:pt idx="8">
                  <c:v>39904</c:v>
                </c:pt>
                <c:pt idx="9">
                  <c:v>40087</c:v>
                </c:pt>
                <c:pt idx="10">
                  <c:v>40269</c:v>
                </c:pt>
                <c:pt idx="11">
                  <c:v>40452</c:v>
                </c:pt>
                <c:pt idx="12">
                  <c:v>40634</c:v>
                </c:pt>
                <c:pt idx="13">
                  <c:v>40817</c:v>
                </c:pt>
                <c:pt idx="14">
                  <c:v>41000</c:v>
                </c:pt>
                <c:pt idx="15">
                  <c:v>41183</c:v>
                </c:pt>
                <c:pt idx="16">
                  <c:v>41365</c:v>
                </c:pt>
                <c:pt idx="17">
                  <c:v>41548</c:v>
                </c:pt>
                <c:pt idx="18">
                  <c:v>41730</c:v>
                </c:pt>
                <c:pt idx="19">
                  <c:v>41913</c:v>
                </c:pt>
                <c:pt idx="20">
                  <c:v>42095</c:v>
                </c:pt>
                <c:pt idx="21">
                  <c:v>42278</c:v>
                </c:pt>
                <c:pt idx="22">
                  <c:v>42461</c:v>
                </c:pt>
                <c:pt idx="23">
                  <c:v>42644</c:v>
                </c:pt>
                <c:pt idx="24">
                  <c:v>42826</c:v>
                </c:pt>
                <c:pt idx="25">
                  <c:v>43009</c:v>
                </c:pt>
                <c:pt idx="26">
                  <c:v>43191</c:v>
                </c:pt>
                <c:pt idx="27">
                  <c:v>43374</c:v>
                </c:pt>
                <c:pt idx="28">
                  <c:v>43556</c:v>
                </c:pt>
                <c:pt idx="29">
                  <c:v>43739</c:v>
                </c:pt>
                <c:pt idx="30">
                  <c:v>43922</c:v>
                </c:pt>
                <c:pt idx="31">
                  <c:v>44105</c:v>
                </c:pt>
              </c:numCache>
            </c:numRef>
          </c:cat>
          <c:val>
            <c:numRef>
              <c:f>'Seite 4 oben links bis S.6 oben'!$J$23:$J$54</c:f>
              <c:numCache>
                <c:formatCode>General</c:formatCode>
                <c:ptCount val="32"/>
                <c:pt idx="0">
                  <c:v>22.899999999999991</c:v>
                </c:pt>
                <c:pt idx="1">
                  <c:v>20.599999999999994</c:v>
                </c:pt>
                <c:pt idx="2">
                  <c:v>35.999999999999993</c:v>
                </c:pt>
                <c:pt idx="3">
                  <c:v>52.8</c:v>
                </c:pt>
                <c:pt idx="4">
                  <c:v>60.199999999999989</c:v>
                </c:pt>
                <c:pt idx="5">
                  <c:v>53.6</c:v>
                </c:pt>
                <c:pt idx="6">
                  <c:v>57</c:v>
                </c:pt>
                <c:pt idx="7">
                  <c:v>37.799999999999997</c:v>
                </c:pt>
                <c:pt idx="8">
                  <c:v>12.199999999999996</c:v>
                </c:pt>
                <c:pt idx="9">
                  <c:v>22.5</c:v>
                </c:pt>
                <c:pt idx="10">
                  <c:v>39</c:v>
                </c:pt>
                <c:pt idx="11">
                  <c:v>63.199999999999996</c:v>
                </c:pt>
                <c:pt idx="12">
                  <c:v>75.099999999999994</c:v>
                </c:pt>
                <c:pt idx="13">
                  <c:v>75.000000000000014</c:v>
                </c:pt>
                <c:pt idx="14">
                  <c:v>78.500000000000014</c:v>
                </c:pt>
                <c:pt idx="15">
                  <c:v>61.199999999999989</c:v>
                </c:pt>
                <c:pt idx="16">
                  <c:v>52.9</c:v>
                </c:pt>
                <c:pt idx="17">
                  <c:v>59.099999999999994</c:v>
                </c:pt>
                <c:pt idx="18">
                  <c:v>75.3</c:v>
                </c:pt>
                <c:pt idx="19">
                  <c:v>71.199999999999989</c:v>
                </c:pt>
                <c:pt idx="20">
                  <c:v>76.099999999999994</c:v>
                </c:pt>
                <c:pt idx="21">
                  <c:v>68.5</c:v>
                </c:pt>
                <c:pt idx="22">
                  <c:v>73.7</c:v>
                </c:pt>
                <c:pt idx="23">
                  <c:v>69.099999999999994</c:v>
                </c:pt>
                <c:pt idx="24">
                  <c:v>71.100000000000009</c:v>
                </c:pt>
                <c:pt idx="25">
                  <c:v>71.399999999999991</c:v>
                </c:pt>
                <c:pt idx="26">
                  <c:v>81.599999999999994</c:v>
                </c:pt>
                <c:pt idx="27">
                  <c:v>80.600000000000009</c:v>
                </c:pt>
                <c:pt idx="28">
                  <c:v>76.500000000000014</c:v>
                </c:pt>
                <c:pt idx="29">
                  <c:v>65.100000000000009</c:v>
                </c:pt>
                <c:pt idx="30">
                  <c:v>-1.8999999999999986</c:v>
                </c:pt>
                <c:pt idx="31">
                  <c:v>39.299999999999997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5C-4620-A1DC-8F258CA389F9}"/>
            </c:ext>
          </c:extLst>
        </c:ser>
        <c:ser>
          <c:idx val="2"/>
          <c:order val="1"/>
          <c:tx>
            <c:strRef>
              <c:f>'Seite 4 oben links bis S.6 oben'!$K$3</c:f>
              <c:strCache>
                <c:ptCount val="1"/>
                <c:pt idx="0">
                  <c:v>Dienstleistungen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dPt>
            <c:idx val="30"/>
            <c:marker>
              <c:symbol val="square"/>
              <c:size val="5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  <c:bubble3D val="0"/>
            <c:spPr>
              <a:ln>
                <a:solidFill>
                  <a:schemeClr val="accent2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6-A05C-4620-A1DC-8F258CA389F9}"/>
              </c:ext>
            </c:extLst>
          </c:dPt>
          <c:dPt>
            <c:idx val="31"/>
            <c:marker>
              <c:symbol val="diamond"/>
              <c:size val="5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  <c:bubble3D val="0"/>
            <c:spPr>
              <a:ln>
                <a:solidFill>
                  <a:schemeClr val="accent2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8-A05C-4620-A1DC-8F258CA389F9}"/>
              </c:ext>
            </c:extLst>
          </c:dPt>
          <c:cat>
            <c:numRef>
              <c:f>'Seite 4 oben links bis S.6 oben'!$A$23:$A$54</c:f>
              <c:numCache>
                <c:formatCode>m/d/yyyy</c:formatCode>
                <c:ptCount val="32"/>
                <c:pt idx="0">
                  <c:v>38443</c:v>
                </c:pt>
                <c:pt idx="1">
                  <c:v>38626</c:v>
                </c:pt>
                <c:pt idx="2">
                  <c:v>38808</c:v>
                </c:pt>
                <c:pt idx="3">
                  <c:v>38991</c:v>
                </c:pt>
                <c:pt idx="4">
                  <c:v>39173</c:v>
                </c:pt>
                <c:pt idx="5">
                  <c:v>39356</c:v>
                </c:pt>
                <c:pt idx="6">
                  <c:v>39539</c:v>
                </c:pt>
                <c:pt idx="7">
                  <c:v>39722</c:v>
                </c:pt>
                <c:pt idx="8">
                  <c:v>39904</c:v>
                </c:pt>
                <c:pt idx="9">
                  <c:v>40087</c:v>
                </c:pt>
                <c:pt idx="10">
                  <c:v>40269</c:v>
                </c:pt>
                <c:pt idx="11">
                  <c:v>40452</c:v>
                </c:pt>
                <c:pt idx="12">
                  <c:v>40634</c:v>
                </c:pt>
                <c:pt idx="13">
                  <c:v>40817</c:v>
                </c:pt>
                <c:pt idx="14">
                  <c:v>41000</c:v>
                </c:pt>
                <c:pt idx="15">
                  <c:v>41183</c:v>
                </c:pt>
                <c:pt idx="16">
                  <c:v>41365</c:v>
                </c:pt>
                <c:pt idx="17">
                  <c:v>41548</c:v>
                </c:pt>
                <c:pt idx="18">
                  <c:v>41730</c:v>
                </c:pt>
                <c:pt idx="19">
                  <c:v>41913</c:v>
                </c:pt>
                <c:pt idx="20">
                  <c:v>42095</c:v>
                </c:pt>
                <c:pt idx="21">
                  <c:v>42278</c:v>
                </c:pt>
                <c:pt idx="22">
                  <c:v>42461</c:v>
                </c:pt>
                <c:pt idx="23">
                  <c:v>42644</c:v>
                </c:pt>
                <c:pt idx="24">
                  <c:v>42826</c:v>
                </c:pt>
                <c:pt idx="25">
                  <c:v>43009</c:v>
                </c:pt>
                <c:pt idx="26">
                  <c:v>43191</c:v>
                </c:pt>
                <c:pt idx="27">
                  <c:v>43374</c:v>
                </c:pt>
                <c:pt idx="28">
                  <c:v>43556</c:v>
                </c:pt>
                <c:pt idx="29">
                  <c:v>43739</c:v>
                </c:pt>
                <c:pt idx="30">
                  <c:v>43922</c:v>
                </c:pt>
                <c:pt idx="31">
                  <c:v>44105</c:v>
                </c:pt>
              </c:numCache>
            </c:numRef>
          </c:cat>
          <c:val>
            <c:numRef>
              <c:f>'Seite 4 oben links bis S.6 oben'!$K$23:$K$54</c:f>
              <c:numCache>
                <c:formatCode>General</c:formatCode>
                <c:ptCount val="32"/>
                <c:pt idx="0">
                  <c:v>36.400000000000006</c:v>
                </c:pt>
                <c:pt idx="1">
                  <c:v>45.2</c:v>
                </c:pt>
                <c:pt idx="2">
                  <c:v>66.500000000000014</c:v>
                </c:pt>
                <c:pt idx="3">
                  <c:v>62.8</c:v>
                </c:pt>
                <c:pt idx="4">
                  <c:v>78.199999999999989</c:v>
                </c:pt>
                <c:pt idx="5">
                  <c:v>75.800000000000011</c:v>
                </c:pt>
                <c:pt idx="6">
                  <c:v>73.3</c:v>
                </c:pt>
                <c:pt idx="7">
                  <c:v>63.3</c:v>
                </c:pt>
                <c:pt idx="8">
                  <c:v>33.199999999999996</c:v>
                </c:pt>
                <c:pt idx="9">
                  <c:v>35.1</c:v>
                </c:pt>
                <c:pt idx="10">
                  <c:v>47.300000000000004</c:v>
                </c:pt>
                <c:pt idx="11">
                  <c:v>73.2</c:v>
                </c:pt>
                <c:pt idx="12">
                  <c:v>71.5</c:v>
                </c:pt>
                <c:pt idx="13">
                  <c:v>73.699999999999989</c:v>
                </c:pt>
                <c:pt idx="14">
                  <c:v>72.8</c:v>
                </c:pt>
                <c:pt idx="15">
                  <c:v>64.199999999999989</c:v>
                </c:pt>
                <c:pt idx="16">
                  <c:v>64.7</c:v>
                </c:pt>
                <c:pt idx="17">
                  <c:v>78.3</c:v>
                </c:pt>
                <c:pt idx="18">
                  <c:v>77.5</c:v>
                </c:pt>
                <c:pt idx="19">
                  <c:v>73.400000000000006</c:v>
                </c:pt>
                <c:pt idx="20">
                  <c:v>76.7</c:v>
                </c:pt>
                <c:pt idx="21">
                  <c:v>80.699999999999989</c:v>
                </c:pt>
                <c:pt idx="22">
                  <c:v>75.5</c:v>
                </c:pt>
                <c:pt idx="23">
                  <c:v>79.7</c:v>
                </c:pt>
                <c:pt idx="24">
                  <c:v>88.899999999999991</c:v>
                </c:pt>
                <c:pt idx="25">
                  <c:v>89</c:v>
                </c:pt>
                <c:pt idx="26">
                  <c:v>86.4</c:v>
                </c:pt>
                <c:pt idx="27">
                  <c:v>86</c:v>
                </c:pt>
                <c:pt idx="28">
                  <c:v>79.699999999999989</c:v>
                </c:pt>
                <c:pt idx="29">
                  <c:v>74.5</c:v>
                </c:pt>
                <c:pt idx="30">
                  <c:v>-10.600000000000001</c:v>
                </c:pt>
                <c:pt idx="31">
                  <c:v>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05C-4620-A1DC-8F258CA38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4946360"/>
        <c:axId val="1164942096"/>
      </c:lineChart>
      <c:dateAx>
        <c:axId val="1164946360"/>
        <c:scaling>
          <c:orientation val="minMax"/>
          <c:max val="44166"/>
          <c:min val="38443"/>
        </c:scaling>
        <c:delete val="0"/>
        <c:axPos val="b"/>
        <c:numFmt formatCode="yy" sourceLinked="0"/>
        <c:majorTickMark val="none"/>
        <c:minorTickMark val="none"/>
        <c:tickLblPos val="low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700"/>
            </a:pPr>
            <a:endParaRPr lang="de-DE"/>
          </a:p>
        </c:txPr>
        <c:crossAx val="1164942096"/>
        <c:crosses val="autoZero"/>
        <c:auto val="0"/>
        <c:lblOffset val="100"/>
        <c:baseTimeUnit val="months"/>
        <c:majorUnit val="12"/>
        <c:majorTimeUnit val="months"/>
      </c:dateAx>
      <c:valAx>
        <c:axId val="1164942096"/>
        <c:scaling>
          <c:orientation val="minMax"/>
          <c:max val="100"/>
          <c:min val="-2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 ;[Red]\-#,##0\ " sourceLinked="0"/>
        <c:majorTickMark val="out"/>
        <c:minorTickMark val="none"/>
        <c:tickLblPos val="nextTo"/>
        <c:spPr>
          <a:ln w="25400">
            <a:noFill/>
          </a:ln>
        </c:spPr>
        <c:txPr>
          <a:bodyPr/>
          <a:lstStyle/>
          <a:p>
            <a:pPr>
              <a:defRPr sz="700"/>
            </a:pPr>
            <a:endParaRPr lang="de-DE"/>
          </a:p>
        </c:txPr>
        <c:crossAx val="116494636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0649621738459161"/>
          <c:y val="4.8387926509186351E-2"/>
          <c:w val="0.5830859966033658"/>
          <c:h val="9.1612073490813642E-2"/>
        </c:manualLayout>
      </c:layout>
      <c:overlay val="0"/>
      <c:txPr>
        <a:bodyPr/>
        <a:lstStyle/>
        <a:p>
          <a:pPr>
            <a:defRPr sz="700"/>
          </a:pPr>
          <a:endParaRPr lang="de-DE"/>
        </a:p>
      </c:txPr>
    </c:legend>
    <c:plotVisOnly val="1"/>
    <c:dispBlanksAs val="gap"/>
    <c:showDLblsOverMax val="0"/>
  </c:chart>
  <c:spPr>
    <a:noFill/>
    <a:ln w="25400">
      <a:noFill/>
    </a:ln>
    <a:effectLst/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38381966960013"/>
          <c:y val="2.6066666666666665E-2"/>
          <c:w val="0.85481210436930677"/>
          <c:h val="0.88364409448818892"/>
        </c:manualLayout>
      </c:layout>
      <c:lineChart>
        <c:grouping val="standard"/>
        <c:varyColors val="0"/>
        <c:ser>
          <c:idx val="0"/>
          <c:order val="0"/>
          <c:tx>
            <c:strRef>
              <c:f>'Seite 4 oben links bis S.6 oben'!$E$3</c:f>
              <c:strCache>
                <c:ptCount val="1"/>
                <c:pt idx="0">
                  <c:v>Chemie, Pharma, Kunststoff</c:v>
                </c:pt>
              </c:strCache>
            </c:strRef>
          </c:tx>
          <c:marker>
            <c:symbol val="none"/>
          </c:marker>
          <c:dPt>
            <c:idx val="30"/>
            <c:marker>
              <c:symbol val="auto"/>
            </c:marker>
            <c:bubble3D val="0"/>
            <c:spPr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1-1C1E-41E0-8403-E6C96ADFFA53}"/>
              </c:ext>
            </c:extLst>
          </c:dPt>
          <c:dPt>
            <c:idx val="31"/>
            <c:marker>
              <c:symbol val="auto"/>
            </c:marker>
            <c:bubble3D val="0"/>
            <c:spPr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3-1C1E-41E0-8403-E6C96ADFFA53}"/>
              </c:ext>
            </c:extLst>
          </c:dPt>
          <c:cat>
            <c:numRef>
              <c:f>'Seite 4 oben links bis S.6 oben'!$A$23:$A$54</c:f>
              <c:numCache>
                <c:formatCode>m/d/yyyy</c:formatCode>
                <c:ptCount val="32"/>
                <c:pt idx="0">
                  <c:v>38443</c:v>
                </c:pt>
                <c:pt idx="1">
                  <c:v>38626</c:v>
                </c:pt>
                <c:pt idx="2">
                  <c:v>38808</c:v>
                </c:pt>
                <c:pt idx="3">
                  <c:v>38991</c:v>
                </c:pt>
                <c:pt idx="4">
                  <c:v>39173</c:v>
                </c:pt>
                <c:pt idx="5">
                  <c:v>39356</c:v>
                </c:pt>
                <c:pt idx="6">
                  <c:v>39539</c:v>
                </c:pt>
                <c:pt idx="7">
                  <c:v>39722</c:v>
                </c:pt>
                <c:pt idx="8">
                  <c:v>39904</c:v>
                </c:pt>
                <c:pt idx="9">
                  <c:v>40087</c:v>
                </c:pt>
                <c:pt idx="10">
                  <c:v>40269</c:v>
                </c:pt>
                <c:pt idx="11">
                  <c:v>40452</c:v>
                </c:pt>
                <c:pt idx="12">
                  <c:v>40634</c:v>
                </c:pt>
                <c:pt idx="13">
                  <c:v>40817</c:v>
                </c:pt>
                <c:pt idx="14">
                  <c:v>41000</c:v>
                </c:pt>
                <c:pt idx="15">
                  <c:v>41183</c:v>
                </c:pt>
                <c:pt idx="16">
                  <c:v>41365</c:v>
                </c:pt>
                <c:pt idx="17">
                  <c:v>41548</c:v>
                </c:pt>
                <c:pt idx="18">
                  <c:v>41730</c:v>
                </c:pt>
                <c:pt idx="19">
                  <c:v>41913</c:v>
                </c:pt>
                <c:pt idx="20">
                  <c:v>42095</c:v>
                </c:pt>
                <c:pt idx="21">
                  <c:v>42278</c:v>
                </c:pt>
                <c:pt idx="22">
                  <c:v>42461</c:v>
                </c:pt>
                <c:pt idx="23">
                  <c:v>42644</c:v>
                </c:pt>
                <c:pt idx="24">
                  <c:v>42826</c:v>
                </c:pt>
                <c:pt idx="25">
                  <c:v>43009</c:v>
                </c:pt>
                <c:pt idx="26">
                  <c:v>43191</c:v>
                </c:pt>
                <c:pt idx="27">
                  <c:v>43374</c:v>
                </c:pt>
                <c:pt idx="28">
                  <c:v>43556</c:v>
                </c:pt>
                <c:pt idx="29">
                  <c:v>43739</c:v>
                </c:pt>
                <c:pt idx="30">
                  <c:v>43922</c:v>
                </c:pt>
                <c:pt idx="31">
                  <c:v>44105</c:v>
                </c:pt>
              </c:numCache>
            </c:numRef>
          </c:cat>
          <c:val>
            <c:numRef>
              <c:f>'Seite 4 oben links bis S.6 oben'!$E$23:$E$54</c:f>
              <c:numCache>
                <c:formatCode>General</c:formatCode>
                <c:ptCount val="32"/>
                <c:pt idx="0">
                  <c:v>51.899999999999991</c:v>
                </c:pt>
                <c:pt idx="1">
                  <c:v>45.8</c:v>
                </c:pt>
                <c:pt idx="2">
                  <c:v>59.3</c:v>
                </c:pt>
                <c:pt idx="3">
                  <c:v>66.599999999999994</c:v>
                </c:pt>
                <c:pt idx="4">
                  <c:v>82.2</c:v>
                </c:pt>
                <c:pt idx="5">
                  <c:v>74.400000000000006</c:v>
                </c:pt>
                <c:pt idx="6">
                  <c:v>78</c:v>
                </c:pt>
                <c:pt idx="7">
                  <c:v>68.3</c:v>
                </c:pt>
                <c:pt idx="8">
                  <c:v>-15.5</c:v>
                </c:pt>
                <c:pt idx="9">
                  <c:v>6.5000000000000071</c:v>
                </c:pt>
                <c:pt idx="10">
                  <c:v>54.2</c:v>
                </c:pt>
                <c:pt idx="11">
                  <c:v>69.3</c:v>
                </c:pt>
                <c:pt idx="12">
                  <c:v>71.800000000000011</c:v>
                </c:pt>
                <c:pt idx="13">
                  <c:v>74.800000000000011</c:v>
                </c:pt>
                <c:pt idx="14">
                  <c:v>79.7</c:v>
                </c:pt>
                <c:pt idx="15">
                  <c:v>58</c:v>
                </c:pt>
                <c:pt idx="16">
                  <c:v>62.9</c:v>
                </c:pt>
                <c:pt idx="17">
                  <c:v>59.600000000000009</c:v>
                </c:pt>
                <c:pt idx="18">
                  <c:v>73.199999999999989</c:v>
                </c:pt>
                <c:pt idx="19">
                  <c:v>73</c:v>
                </c:pt>
                <c:pt idx="20">
                  <c:v>76.300000000000011</c:v>
                </c:pt>
                <c:pt idx="21">
                  <c:v>70.899999999999991</c:v>
                </c:pt>
                <c:pt idx="22">
                  <c:v>78.099999999999994</c:v>
                </c:pt>
                <c:pt idx="23">
                  <c:v>81.7</c:v>
                </c:pt>
                <c:pt idx="24">
                  <c:v>89.1</c:v>
                </c:pt>
                <c:pt idx="25">
                  <c:v>86.800000000000011</c:v>
                </c:pt>
                <c:pt idx="26">
                  <c:v>91.699999999999989</c:v>
                </c:pt>
                <c:pt idx="27">
                  <c:v>92.6</c:v>
                </c:pt>
                <c:pt idx="28">
                  <c:v>73</c:v>
                </c:pt>
                <c:pt idx="29">
                  <c:v>50</c:v>
                </c:pt>
                <c:pt idx="30">
                  <c:v>24.9</c:v>
                </c:pt>
                <c:pt idx="3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C1E-41E0-8403-E6C96ADFFA53}"/>
            </c:ext>
          </c:extLst>
        </c:ser>
        <c:ser>
          <c:idx val="1"/>
          <c:order val="1"/>
          <c:tx>
            <c:strRef>
              <c:f>'Seite 4 oben links bis S.6 oben'!$I$3</c:f>
              <c:strCache>
                <c:ptCount val="1"/>
                <c:pt idx="0">
                  <c:v>Bau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dPt>
            <c:idx val="30"/>
            <c:marker>
              <c:symbol val="auto"/>
              <c:spPr>
                <a:solidFill>
                  <a:schemeClr val="accent4"/>
                </a:solidFill>
                <a:ln>
                  <a:solidFill>
                    <a:schemeClr val="accent4"/>
                  </a:solidFill>
                </a:ln>
              </c:spPr>
            </c:marker>
            <c:bubble3D val="0"/>
            <c:spPr>
              <a:ln>
                <a:solidFill>
                  <a:schemeClr val="accent4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6-1C1E-41E0-8403-E6C96ADFFA53}"/>
              </c:ext>
            </c:extLst>
          </c:dPt>
          <c:dPt>
            <c:idx val="31"/>
            <c:marker>
              <c:symbol val="auto"/>
              <c:spPr>
                <a:solidFill>
                  <a:schemeClr val="accent4"/>
                </a:solidFill>
                <a:ln>
                  <a:solidFill>
                    <a:schemeClr val="accent4"/>
                  </a:solidFill>
                </a:ln>
              </c:spPr>
            </c:marker>
            <c:bubble3D val="0"/>
            <c:spPr>
              <a:ln>
                <a:solidFill>
                  <a:schemeClr val="accent4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8-1C1E-41E0-8403-E6C96ADFFA53}"/>
              </c:ext>
            </c:extLst>
          </c:dPt>
          <c:cat>
            <c:numRef>
              <c:f>'Seite 4 oben links bis S.6 oben'!$A$23:$A$54</c:f>
              <c:numCache>
                <c:formatCode>m/d/yyyy</c:formatCode>
                <c:ptCount val="32"/>
                <c:pt idx="0">
                  <c:v>38443</c:v>
                </c:pt>
                <c:pt idx="1">
                  <c:v>38626</c:v>
                </c:pt>
                <c:pt idx="2">
                  <c:v>38808</c:v>
                </c:pt>
                <c:pt idx="3">
                  <c:v>38991</c:v>
                </c:pt>
                <c:pt idx="4">
                  <c:v>39173</c:v>
                </c:pt>
                <c:pt idx="5">
                  <c:v>39356</c:v>
                </c:pt>
                <c:pt idx="6">
                  <c:v>39539</c:v>
                </c:pt>
                <c:pt idx="7">
                  <c:v>39722</c:v>
                </c:pt>
                <c:pt idx="8">
                  <c:v>39904</c:v>
                </c:pt>
                <c:pt idx="9">
                  <c:v>40087</c:v>
                </c:pt>
                <c:pt idx="10">
                  <c:v>40269</c:v>
                </c:pt>
                <c:pt idx="11">
                  <c:v>40452</c:v>
                </c:pt>
                <c:pt idx="12">
                  <c:v>40634</c:v>
                </c:pt>
                <c:pt idx="13">
                  <c:v>40817</c:v>
                </c:pt>
                <c:pt idx="14">
                  <c:v>41000</c:v>
                </c:pt>
                <c:pt idx="15">
                  <c:v>41183</c:v>
                </c:pt>
                <c:pt idx="16">
                  <c:v>41365</c:v>
                </c:pt>
                <c:pt idx="17">
                  <c:v>41548</c:v>
                </c:pt>
                <c:pt idx="18">
                  <c:v>41730</c:v>
                </c:pt>
                <c:pt idx="19">
                  <c:v>41913</c:v>
                </c:pt>
                <c:pt idx="20">
                  <c:v>42095</c:v>
                </c:pt>
                <c:pt idx="21">
                  <c:v>42278</c:v>
                </c:pt>
                <c:pt idx="22">
                  <c:v>42461</c:v>
                </c:pt>
                <c:pt idx="23">
                  <c:v>42644</c:v>
                </c:pt>
                <c:pt idx="24">
                  <c:v>42826</c:v>
                </c:pt>
                <c:pt idx="25">
                  <c:v>43009</c:v>
                </c:pt>
                <c:pt idx="26">
                  <c:v>43191</c:v>
                </c:pt>
                <c:pt idx="27">
                  <c:v>43374</c:v>
                </c:pt>
                <c:pt idx="28">
                  <c:v>43556</c:v>
                </c:pt>
                <c:pt idx="29">
                  <c:v>43739</c:v>
                </c:pt>
                <c:pt idx="30">
                  <c:v>43922</c:v>
                </c:pt>
                <c:pt idx="31">
                  <c:v>44105</c:v>
                </c:pt>
              </c:numCache>
            </c:numRef>
          </c:cat>
          <c:val>
            <c:numRef>
              <c:f>'Seite 4 oben links bis S.6 oben'!$I$23:$I$54</c:f>
              <c:numCache>
                <c:formatCode>General</c:formatCode>
                <c:ptCount val="32"/>
                <c:pt idx="0">
                  <c:v>-17.399999999999999</c:v>
                </c:pt>
                <c:pt idx="1">
                  <c:v>-7.6000000000000014</c:v>
                </c:pt>
                <c:pt idx="2">
                  <c:v>23</c:v>
                </c:pt>
                <c:pt idx="3">
                  <c:v>52.599999999999994</c:v>
                </c:pt>
                <c:pt idx="4">
                  <c:v>32.000000000000007</c:v>
                </c:pt>
                <c:pt idx="5">
                  <c:v>47.300000000000004</c:v>
                </c:pt>
                <c:pt idx="6">
                  <c:v>47.500000000000014</c:v>
                </c:pt>
                <c:pt idx="7">
                  <c:v>31.999999999999993</c:v>
                </c:pt>
                <c:pt idx="8">
                  <c:v>18.900000000000006</c:v>
                </c:pt>
                <c:pt idx="9">
                  <c:v>47.600000000000009</c:v>
                </c:pt>
                <c:pt idx="10">
                  <c:v>21.9</c:v>
                </c:pt>
                <c:pt idx="11">
                  <c:v>60.099999999999987</c:v>
                </c:pt>
                <c:pt idx="12">
                  <c:v>69.400000000000006</c:v>
                </c:pt>
                <c:pt idx="13">
                  <c:v>78</c:v>
                </c:pt>
                <c:pt idx="14">
                  <c:v>76</c:v>
                </c:pt>
                <c:pt idx="15">
                  <c:v>71</c:v>
                </c:pt>
                <c:pt idx="16">
                  <c:v>72.399999999999991</c:v>
                </c:pt>
                <c:pt idx="17">
                  <c:v>77.100000000000009</c:v>
                </c:pt>
                <c:pt idx="18">
                  <c:v>86.5</c:v>
                </c:pt>
                <c:pt idx="19">
                  <c:v>77.199999999999989</c:v>
                </c:pt>
                <c:pt idx="20">
                  <c:v>75.200000000000017</c:v>
                </c:pt>
                <c:pt idx="21">
                  <c:v>73.600000000000009</c:v>
                </c:pt>
                <c:pt idx="22">
                  <c:v>84.9</c:v>
                </c:pt>
                <c:pt idx="23">
                  <c:v>86.6</c:v>
                </c:pt>
                <c:pt idx="24">
                  <c:v>90.199999999999989</c:v>
                </c:pt>
                <c:pt idx="25">
                  <c:v>94.600000000000009</c:v>
                </c:pt>
                <c:pt idx="26">
                  <c:v>94.1</c:v>
                </c:pt>
                <c:pt idx="27">
                  <c:v>92.100000000000009</c:v>
                </c:pt>
                <c:pt idx="28">
                  <c:v>93.7</c:v>
                </c:pt>
                <c:pt idx="29">
                  <c:v>91.7</c:v>
                </c:pt>
                <c:pt idx="30">
                  <c:v>70</c:v>
                </c:pt>
                <c:pt idx="31">
                  <c:v>81.5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C1E-41E0-8403-E6C96ADFF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4946360"/>
        <c:axId val="1164942096"/>
      </c:lineChart>
      <c:dateAx>
        <c:axId val="1164946360"/>
        <c:scaling>
          <c:orientation val="minMax"/>
          <c:max val="44166"/>
          <c:min val="38443"/>
        </c:scaling>
        <c:delete val="0"/>
        <c:axPos val="b"/>
        <c:numFmt formatCode="yy" sourceLinked="0"/>
        <c:majorTickMark val="none"/>
        <c:minorTickMark val="none"/>
        <c:tickLblPos val="low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700"/>
            </a:pPr>
            <a:endParaRPr lang="de-DE"/>
          </a:p>
        </c:txPr>
        <c:crossAx val="1164942096"/>
        <c:crosses val="autoZero"/>
        <c:auto val="0"/>
        <c:lblOffset val="100"/>
        <c:baseTimeUnit val="months"/>
        <c:majorUnit val="12"/>
        <c:majorTimeUnit val="months"/>
      </c:dateAx>
      <c:valAx>
        <c:axId val="1164942096"/>
        <c:scaling>
          <c:orientation val="minMax"/>
          <c:max val="100"/>
          <c:min val="-2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 ;[Red]\-#,##0\ " sourceLinked="0"/>
        <c:majorTickMark val="out"/>
        <c:minorTickMark val="none"/>
        <c:tickLblPos val="nextTo"/>
        <c:spPr>
          <a:ln w="25400">
            <a:noFill/>
          </a:ln>
        </c:spPr>
        <c:txPr>
          <a:bodyPr/>
          <a:lstStyle/>
          <a:p>
            <a:pPr>
              <a:defRPr sz="700"/>
            </a:pPr>
            <a:endParaRPr lang="de-DE"/>
          </a:p>
        </c:txPr>
        <c:crossAx val="116494636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5172734290566626"/>
          <c:y val="0.78172125984251972"/>
          <c:w val="0.64164304461942245"/>
          <c:h val="6.4945406824146984E-2"/>
        </c:manualLayout>
      </c:layout>
      <c:overlay val="0"/>
      <c:txPr>
        <a:bodyPr/>
        <a:lstStyle/>
        <a:p>
          <a:pPr>
            <a:defRPr sz="700"/>
          </a:pPr>
          <a:endParaRPr lang="de-DE"/>
        </a:p>
      </c:txPr>
    </c:legend>
    <c:plotVisOnly val="1"/>
    <c:dispBlanksAs val="gap"/>
    <c:showDLblsOverMax val="0"/>
  </c:chart>
  <c:spPr>
    <a:noFill/>
    <a:ln w="25400">
      <a:noFill/>
    </a:ln>
    <a:effectLst/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810869229581594E-2"/>
          <c:y val="4.6066666666666665E-2"/>
          <c:w val="0.88438505480932528"/>
          <c:h val="0.86364409448818902"/>
        </c:manualLayout>
      </c:layout>
      <c:lineChart>
        <c:grouping val="standard"/>
        <c:varyColors val="0"/>
        <c:ser>
          <c:idx val="0"/>
          <c:order val="0"/>
          <c:tx>
            <c:v>Geschäftslage</c:v>
          </c:tx>
          <c:spPr>
            <a:ln w="22225">
              <a:solidFill>
                <a:srgbClr val="F08200"/>
              </a:solidFill>
              <a:prstDash val="solid"/>
            </a:ln>
          </c:spPr>
          <c:marker>
            <c:symbol val="none"/>
          </c:marker>
          <c:dPt>
            <c:idx val="49"/>
            <c:bubble3D val="0"/>
            <c:spPr>
              <a:ln w="22225">
                <a:solidFill>
                  <a:srgbClr val="F082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1-CD32-4BC0-A983-ADA64EDEE5A9}"/>
              </c:ext>
            </c:extLst>
          </c:dPt>
          <c:dPt>
            <c:idx val="50"/>
            <c:marker>
              <c:symbol val="auto"/>
            </c:marker>
            <c:bubble3D val="0"/>
            <c:spPr>
              <a:ln w="22225">
                <a:solidFill>
                  <a:srgbClr val="FF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3-CD32-4BC0-A983-ADA64EDEE5A9}"/>
              </c:ext>
            </c:extLst>
          </c:dPt>
          <c:cat>
            <c:numRef>
              <c:f>'Seite 4 oben links bis S.6 oben'!$A$4:$A$54</c:f>
              <c:numCache>
                <c:formatCode>m/d/yyyy</c:formatCode>
                <c:ptCount val="51"/>
                <c:pt idx="0">
                  <c:v>34973</c:v>
                </c:pt>
                <c:pt idx="1">
                  <c:v>35156</c:v>
                </c:pt>
                <c:pt idx="2">
                  <c:v>35339</c:v>
                </c:pt>
                <c:pt idx="3">
                  <c:v>35521</c:v>
                </c:pt>
                <c:pt idx="4">
                  <c:v>35704</c:v>
                </c:pt>
                <c:pt idx="5">
                  <c:v>35886</c:v>
                </c:pt>
                <c:pt idx="6">
                  <c:v>36069</c:v>
                </c:pt>
                <c:pt idx="7">
                  <c:v>36251</c:v>
                </c:pt>
                <c:pt idx="8">
                  <c:v>36434</c:v>
                </c:pt>
                <c:pt idx="9">
                  <c:v>36617</c:v>
                </c:pt>
                <c:pt idx="10">
                  <c:v>36800</c:v>
                </c:pt>
                <c:pt idx="11">
                  <c:v>36982</c:v>
                </c:pt>
                <c:pt idx="12">
                  <c:v>37165</c:v>
                </c:pt>
                <c:pt idx="13">
                  <c:v>37347</c:v>
                </c:pt>
                <c:pt idx="14">
                  <c:v>37530</c:v>
                </c:pt>
                <c:pt idx="15">
                  <c:v>37712</c:v>
                </c:pt>
                <c:pt idx="16">
                  <c:v>37895</c:v>
                </c:pt>
                <c:pt idx="17">
                  <c:v>38078</c:v>
                </c:pt>
                <c:pt idx="18">
                  <c:v>38261</c:v>
                </c:pt>
                <c:pt idx="19">
                  <c:v>38443</c:v>
                </c:pt>
                <c:pt idx="20">
                  <c:v>38626</c:v>
                </c:pt>
                <c:pt idx="21">
                  <c:v>38808</c:v>
                </c:pt>
                <c:pt idx="22">
                  <c:v>38991</c:v>
                </c:pt>
                <c:pt idx="23">
                  <c:v>39173</c:v>
                </c:pt>
                <c:pt idx="24">
                  <c:v>39356</c:v>
                </c:pt>
                <c:pt idx="25">
                  <c:v>39539</c:v>
                </c:pt>
                <c:pt idx="26">
                  <c:v>39722</c:v>
                </c:pt>
                <c:pt idx="27">
                  <c:v>39904</c:v>
                </c:pt>
                <c:pt idx="28">
                  <c:v>40087</c:v>
                </c:pt>
                <c:pt idx="29">
                  <c:v>40269</c:v>
                </c:pt>
                <c:pt idx="30">
                  <c:v>40452</c:v>
                </c:pt>
                <c:pt idx="31">
                  <c:v>40634</c:v>
                </c:pt>
                <c:pt idx="32">
                  <c:v>40817</c:v>
                </c:pt>
                <c:pt idx="33">
                  <c:v>41000</c:v>
                </c:pt>
                <c:pt idx="34">
                  <c:v>41183</c:v>
                </c:pt>
                <c:pt idx="35">
                  <c:v>41365</c:v>
                </c:pt>
                <c:pt idx="36">
                  <c:v>41548</c:v>
                </c:pt>
                <c:pt idx="37">
                  <c:v>41730</c:v>
                </c:pt>
                <c:pt idx="38">
                  <c:v>41913</c:v>
                </c:pt>
                <c:pt idx="39">
                  <c:v>42095</c:v>
                </c:pt>
                <c:pt idx="40">
                  <c:v>42278</c:v>
                </c:pt>
                <c:pt idx="41">
                  <c:v>42461</c:v>
                </c:pt>
                <c:pt idx="42">
                  <c:v>42644</c:v>
                </c:pt>
                <c:pt idx="43">
                  <c:v>42826</c:v>
                </c:pt>
                <c:pt idx="44">
                  <c:v>43009</c:v>
                </c:pt>
                <c:pt idx="45">
                  <c:v>43191</c:v>
                </c:pt>
                <c:pt idx="46">
                  <c:v>43374</c:v>
                </c:pt>
                <c:pt idx="47">
                  <c:v>43556</c:v>
                </c:pt>
                <c:pt idx="48">
                  <c:v>43739</c:v>
                </c:pt>
                <c:pt idx="49">
                  <c:v>43922</c:v>
                </c:pt>
                <c:pt idx="50">
                  <c:v>44105</c:v>
                </c:pt>
              </c:numCache>
            </c:numRef>
          </c:cat>
          <c:val>
            <c:numRef>
              <c:f>'Seite 4 oben links bis S.6 oben'!$B$4:$B$54</c:f>
              <c:numCache>
                <c:formatCode>General</c:formatCode>
                <c:ptCount val="51"/>
                <c:pt idx="0">
                  <c:v>38.6</c:v>
                </c:pt>
                <c:pt idx="1">
                  <c:v>21.1</c:v>
                </c:pt>
                <c:pt idx="2">
                  <c:v>12</c:v>
                </c:pt>
                <c:pt idx="3" formatCode="0.0">
                  <c:v>9</c:v>
                </c:pt>
                <c:pt idx="4" formatCode="0.0">
                  <c:v>21</c:v>
                </c:pt>
                <c:pt idx="5" formatCode="0.0">
                  <c:v>25</c:v>
                </c:pt>
                <c:pt idx="6" formatCode="0.0">
                  <c:v>27</c:v>
                </c:pt>
                <c:pt idx="7" formatCode="0.0">
                  <c:v>21</c:v>
                </c:pt>
                <c:pt idx="8" formatCode="0.0">
                  <c:v>23.000000000000007</c:v>
                </c:pt>
                <c:pt idx="9" formatCode="0.0">
                  <c:v>29.100000000000009</c:v>
                </c:pt>
                <c:pt idx="10" formatCode="0.0">
                  <c:v>31.699999999999996</c:v>
                </c:pt>
                <c:pt idx="11" formatCode="0.0">
                  <c:v>33.5</c:v>
                </c:pt>
                <c:pt idx="12" formatCode="0.0">
                  <c:v>23.9</c:v>
                </c:pt>
                <c:pt idx="13" formatCode="0.0">
                  <c:v>8.7999999999999972</c:v>
                </c:pt>
                <c:pt idx="14" formatCode="0.0">
                  <c:v>-2.1000000000000014</c:v>
                </c:pt>
                <c:pt idx="15" formatCode="0.0">
                  <c:v>-5.2000000000000028</c:v>
                </c:pt>
                <c:pt idx="16" formatCode="0.0">
                  <c:v>10.299999999999997</c:v>
                </c:pt>
                <c:pt idx="17" formatCode="0.0">
                  <c:v>22.6</c:v>
                </c:pt>
                <c:pt idx="18" formatCode="0.0">
                  <c:v>30.300000000000004</c:v>
                </c:pt>
                <c:pt idx="19" formatCode="0.0">
                  <c:v>31.300000000000004</c:v>
                </c:pt>
                <c:pt idx="20" formatCode="0.0">
                  <c:v>31.799999999999997</c:v>
                </c:pt>
                <c:pt idx="21" formatCode="0.0">
                  <c:v>47.800000000000004</c:v>
                </c:pt>
                <c:pt idx="22" formatCode="0.0">
                  <c:v>62.199999999999996</c:v>
                </c:pt>
                <c:pt idx="23" formatCode="0.0">
                  <c:v>68.900000000000006</c:v>
                </c:pt>
                <c:pt idx="24" formatCode="0.0">
                  <c:v>69.3</c:v>
                </c:pt>
                <c:pt idx="25" formatCode="0.0">
                  <c:v>69.7</c:v>
                </c:pt>
                <c:pt idx="26" formatCode="0.0">
                  <c:v>52.7</c:v>
                </c:pt>
                <c:pt idx="27" formatCode="0.0">
                  <c:v>5.7000000000000028</c:v>
                </c:pt>
                <c:pt idx="28" formatCode="0.0">
                  <c:v>14.000000000000007</c:v>
                </c:pt>
                <c:pt idx="29" formatCode="0.0">
                  <c:v>32.1</c:v>
                </c:pt>
                <c:pt idx="30" formatCode="0.0">
                  <c:v>61.2</c:v>
                </c:pt>
                <c:pt idx="31" formatCode="0.0">
                  <c:v>73</c:v>
                </c:pt>
                <c:pt idx="32" formatCode="0.0">
                  <c:v>72.8</c:v>
                </c:pt>
                <c:pt idx="33" formatCode="0.0">
                  <c:v>73.5</c:v>
                </c:pt>
                <c:pt idx="34" formatCode="0.0">
                  <c:v>60</c:v>
                </c:pt>
                <c:pt idx="35" formatCode="0.0">
                  <c:v>64.5</c:v>
                </c:pt>
                <c:pt idx="36" formatCode="0.0">
                  <c:v>66.599999999999994</c:v>
                </c:pt>
                <c:pt idx="37" formatCode="0.0">
                  <c:v>76</c:v>
                </c:pt>
                <c:pt idx="38" formatCode="0.0">
                  <c:v>68.400000000000006</c:v>
                </c:pt>
                <c:pt idx="39" formatCode="0.0">
                  <c:v>71.8</c:v>
                </c:pt>
                <c:pt idx="40" formatCode="0.0">
                  <c:v>68.3</c:v>
                </c:pt>
                <c:pt idx="41" formatCode="0.0">
                  <c:v>69</c:v>
                </c:pt>
                <c:pt idx="42" formatCode="0.0">
                  <c:v>74</c:v>
                </c:pt>
                <c:pt idx="43" formatCode="0.0">
                  <c:v>77.099999999999994</c:v>
                </c:pt>
                <c:pt idx="44" formatCode="0.0">
                  <c:v>81</c:v>
                </c:pt>
                <c:pt idx="45" formatCode="0.0">
                  <c:v>84.6</c:v>
                </c:pt>
                <c:pt idx="46" formatCode="0.0">
                  <c:v>79.300000000000011</c:v>
                </c:pt>
                <c:pt idx="47" formatCode="0.0">
                  <c:v>73.599999999999994</c:v>
                </c:pt>
                <c:pt idx="48" formatCode="0.0">
                  <c:v>61.800000000000011</c:v>
                </c:pt>
                <c:pt idx="49">
                  <c:v>3.5999999999999979</c:v>
                </c:pt>
                <c:pt idx="50" formatCode="0.0">
                  <c:v>31.9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D32-4BC0-A983-ADA64EDEE5A9}"/>
            </c:ext>
          </c:extLst>
        </c:ser>
        <c:ser>
          <c:idx val="1"/>
          <c:order val="1"/>
          <c:tx>
            <c:v>Mittelwert (seit 1995)</c:v>
          </c:tx>
          <c:spPr>
            <a:ln w="25400">
              <a:prstDash val="sysDot"/>
            </a:ln>
          </c:spPr>
          <c:marker>
            <c:symbol val="none"/>
          </c:marker>
          <c:cat>
            <c:numRef>
              <c:f>'Seite 4 oben links bis S.6 oben'!$A$4:$A$54</c:f>
              <c:numCache>
                <c:formatCode>m/d/yyyy</c:formatCode>
                <c:ptCount val="51"/>
                <c:pt idx="0">
                  <c:v>34973</c:v>
                </c:pt>
                <c:pt idx="1">
                  <c:v>35156</c:v>
                </c:pt>
                <c:pt idx="2">
                  <c:v>35339</c:v>
                </c:pt>
                <c:pt idx="3">
                  <c:v>35521</c:v>
                </c:pt>
                <c:pt idx="4">
                  <c:v>35704</c:v>
                </c:pt>
                <c:pt idx="5">
                  <c:v>35886</c:v>
                </c:pt>
                <c:pt idx="6">
                  <c:v>36069</c:v>
                </c:pt>
                <c:pt idx="7">
                  <c:v>36251</c:v>
                </c:pt>
                <c:pt idx="8">
                  <c:v>36434</c:v>
                </c:pt>
                <c:pt idx="9">
                  <c:v>36617</c:v>
                </c:pt>
                <c:pt idx="10">
                  <c:v>36800</c:v>
                </c:pt>
                <c:pt idx="11">
                  <c:v>36982</c:v>
                </c:pt>
                <c:pt idx="12">
                  <c:v>37165</c:v>
                </c:pt>
                <c:pt idx="13">
                  <c:v>37347</c:v>
                </c:pt>
                <c:pt idx="14">
                  <c:v>37530</c:v>
                </c:pt>
                <c:pt idx="15">
                  <c:v>37712</c:v>
                </c:pt>
                <c:pt idx="16">
                  <c:v>37895</c:v>
                </c:pt>
                <c:pt idx="17">
                  <c:v>38078</c:v>
                </c:pt>
                <c:pt idx="18">
                  <c:v>38261</c:v>
                </c:pt>
                <c:pt idx="19">
                  <c:v>38443</c:v>
                </c:pt>
                <c:pt idx="20">
                  <c:v>38626</c:v>
                </c:pt>
                <c:pt idx="21">
                  <c:v>38808</c:v>
                </c:pt>
                <c:pt idx="22">
                  <c:v>38991</c:v>
                </c:pt>
                <c:pt idx="23">
                  <c:v>39173</c:v>
                </c:pt>
                <c:pt idx="24">
                  <c:v>39356</c:v>
                </c:pt>
                <c:pt idx="25">
                  <c:v>39539</c:v>
                </c:pt>
                <c:pt idx="26">
                  <c:v>39722</c:v>
                </c:pt>
                <c:pt idx="27">
                  <c:v>39904</c:v>
                </c:pt>
                <c:pt idx="28">
                  <c:v>40087</c:v>
                </c:pt>
                <c:pt idx="29">
                  <c:v>40269</c:v>
                </c:pt>
                <c:pt idx="30">
                  <c:v>40452</c:v>
                </c:pt>
                <c:pt idx="31">
                  <c:v>40634</c:v>
                </c:pt>
                <c:pt idx="32">
                  <c:v>40817</c:v>
                </c:pt>
                <c:pt idx="33">
                  <c:v>41000</c:v>
                </c:pt>
                <c:pt idx="34">
                  <c:v>41183</c:v>
                </c:pt>
                <c:pt idx="35">
                  <c:v>41365</c:v>
                </c:pt>
                <c:pt idx="36">
                  <c:v>41548</c:v>
                </c:pt>
                <c:pt idx="37">
                  <c:v>41730</c:v>
                </c:pt>
                <c:pt idx="38">
                  <c:v>41913</c:v>
                </c:pt>
                <c:pt idx="39">
                  <c:v>42095</c:v>
                </c:pt>
                <c:pt idx="40">
                  <c:v>42278</c:v>
                </c:pt>
                <c:pt idx="41">
                  <c:v>42461</c:v>
                </c:pt>
                <c:pt idx="42">
                  <c:v>42644</c:v>
                </c:pt>
                <c:pt idx="43">
                  <c:v>42826</c:v>
                </c:pt>
                <c:pt idx="44">
                  <c:v>43009</c:v>
                </c:pt>
                <c:pt idx="45">
                  <c:v>43191</c:v>
                </c:pt>
                <c:pt idx="46">
                  <c:v>43374</c:v>
                </c:pt>
                <c:pt idx="47">
                  <c:v>43556</c:v>
                </c:pt>
                <c:pt idx="48">
                  <c:v>43739</c:v>
                </c:pt>
                <c:pt idx="49">
                  <c:v>43922</c:v>
                </c:pt>
                <c:pt idx="50">
                  <c:v>44105</c:v>
                </c:pt>
              </c:numCache>
            </c:numRef>
          </c:cat>
          <c:val>
            <c:numRef>
              <c:f>'Seite 4 oben links bis S.6 oben'!$C$4:$C$54</c:f>
              <c:numCache>
                <c:formatCode>0.0</c:formatCode>
                <c:ptCount val="51"/>
                <c:pt idx="0">
                  <c:v>44.276470588235291</c:v>
                </c:pt>
                <c:pt idx="1">
                  <c:v>44.276470588235291</c:v>
                </c:pt>
                <c:pt idx="2">
                  <c:v>44.276470588235291</c:v>
                </c:pt>
                <c:pt idx="3">
                  <c:v>44.276470588235291</c:v>
                </c:pt>
                <c:pt idx="4">
                  <c:v>44.276470588235291</c:v>
                </c:pt>
                <c:pt idx="5">
                  <c:v>44.276470588235291</c:v>
                </c:pt>
                <c:pt idx="6">
                  <c:v>44.276470588235291</c:v>
                </c:pt>
                <c:pt idx="7">
                  <c:v>44.276470588235291</c:v>
                </c:pt>
                <c:pt idx="8">
                  <c:v>44.276470588235291</c:v>
                </c:pt>
                <c:pt idx="9">
                  <c:v>44.276470588235291</c:v>
                </c:pt>
                <c:pt idx="10">
                  <c:v>44.276470588235291</c:v>
                </c:pt>
                <c:pt idx="11">
                  <c:v>44.276470588235291</c:v>
                </c:pt>
                <c:pt idx="12">
                  <c:v>44.276470588235291</c:v>
                </c:pt>
                <c:pt idx="13">
                  <c:v>44.276470588235291</c:v>
                </c:pt>
                <c:pt idx="14">
                  <c:v>44.276470588235291</c:v>
                </c:pt>
                <c:pt idx="15">
                  <c:v>44.276470588235291</c:v>
                </c:pt>
                <c:pt idx="16">
                  <c:v>44.276470588235291</c:v>
                </c:pt>
                <c:pt idx="17">
                  <c:v>44.276470588235291</c:v>
                </c:pt>
                <c:pt idx="18">
                  <c:v>44.276470588235291</c:v>
                </c:pt>
                <c:pt idx="19">
                  <c:v>44.276470588235291</c:v>
                </c:pt>
                <c:pt idx="20">
                  <c:v>44.276470588235291</c:v>
                </c:pt>
                <c:pt idx="21">
                  <c:v>44.276470588235291</c:v>
                </c:pt>
                <c:pt idx="22">
                  <c:v>44.276470588235291</c:v>
                </c:pt>
                <c:pt idx="23">
                  <c:v>44.276470588235291</c:v>
                </c:pt>
                <c:pt idx="24">
                  <c:v>44.276470588235291</c:v>
                </c:pt>
                <c:pt idx="25">
                  <c:v>44.276470588235291</c:v>
                </c:pt>
                <c:pt idx="26">
                  <c:v>44.276470588235291</c:v>
                </c:pt>
                <c:pt idx="27">
                  <c:v>44.276470588235291</c:v>
                </c:pt>
                <c:pt idx="28">
                  <c:v>44.276470588235291</c:v>
                </c:pt>
                <c:pt idx="29">
                  <c:v>44.276470588235291</c:v>
                </c:pt>
                <c:pt idx="30">
                  <c:v>44.276470588235291</c:v>
                </c:pt>
                <c:pt idx="31">
                  <c:v>44.276470588235291</c:v>
                </c:pt>
                <c:pt idx="32">
                  <c:v>44.276470588235291</c:v>
                </c:pt>
                <c:pt idx="33">
                  <c:v>44.276470588235291</c:v>
                </c:pt>
                <c:pt idx="34">
                  <c:v>44.276470588235291</c:v>
                </c:pt>
                <c:pt idx="35">
                  <c:v>44.276470588235291</c:v>
                </c:pt>
                <c:pt idx="36">
                  <c:v>44.276470588235291</c:v>
                </c:pt>
                <c:pt idx="37">
                  <c:v>44.276470588235291</c:v>
                </c:pt>
                <c:pt idx="38">
                  <c:v>44.276470588235291</c:v>
                </c:pt>
                <c:pt idx="39">
                  <c:v>44.276470588235291</c:v>
                </c:pt>
                <c:pt idx="40">
                  <c:v>44.276470588235291</c:v>
                </c:pt>
                <c:pt idx="41">
                  <c:v>44.276470588235291</c:v>
                </c:pt>
                <c:pt idx="42">
                  <c:v>44.276470588235291</c:v>
                </c:pt>
                <c:pt idx="43">
                  <c:v>44.276470588235291</c:v>
                </c:pt>
                <c:pt idx="44">
                  <c:v>44.276470588235291</c:v>
                </c:pt>
                <c:pt idx="45">
                  <c:v>44.276470588235291</c:v>
                </c:pt>
                <c:pt idx="46">
                  <c:v>44.276470588235291</c:v>
                </c:pt>
                <c:pt idx="47">
                  <c:v>44.276470588235291</c:v>
                </c:pt>
                <c:pt idx="48">
                  <c:v>44.276470588235291</c:v>
                </c:pt>
                <c:pt idx="49">
                  <c:v>44.276470588235291</c:v>
                </c:pt>
                <c:pt idx="50">
                  <c:v>44.276470588235291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D32-4BC0-A983-ADA64EDEE5A9}"/>
            </c:ext>
          </c:extLst>
        </c:ser>
        <c:ser>
          <c:idx val="2"/>
          <c:order val="2"/>
          <c:tx>
            <c:v>Mittelwert (seit 2005)</c:v>
          </c:tx>
          <c:spPr>
            <a:ln w="19050">
              <a:solidFill>
                <a:schemeClr val="accent5"/>
              </a:solidFill>
              <a:prstDash val="dash"/>
            </a:ln>
          </c:spPr>
          <c:marker>
            <c:symbol val="none"/>
          </c:marker>
          <c:cat>
            <c:numRef>
              <c:f>'Seite 4 oben links bis S.6 oben'!$A$4:$A$54</c:f>
              <c:numCache>
                <c:formatCode>m/d/yyyy</c:formatCode>
                <c:ptCount val="51"/>
                <c:pt idx="0">
                  <c:v>34973</c:v>
                </c:pt>
                <c:pt idx="1">
                  <c:v>35156</c:v>
                </c:pt>
                <c:pt idx="2">
                  <c:v>35339</c:v>
                </c:pt>
                <c:pt idx="3">
                  <c:v>35521</c:v>
                </c:pt>
                <c:pt idx="4">
                  <c:v>35704</c:v>
                </c:pt>
                <c:pt idx="5">
                  <c:v>35886</c:v>
                </c:pt>
                <c:pt idx="6">
                  <c:v>36069</c:v>
                </c:pt>
                <c:pt idx="7">
                  <c:v>36251</c:v>
                </c:pt>
                <c:pt idx="8">
                  <c:v>36434</c:v>
                </c:pt>
                <c:pt idx="9">
                  <c:v>36617</c:v>
                </c:pt>
                <c:pt idx="10">
                  <c:v>36800</c:v>
                </c:pt>
                <c:pt idx="11">
                  <c:v>36982</c:v>
                </c:pt>
                <c:pt idx="12">
                  <c:v>37165</c:v>
                </c:pt>
                <c:pt idx="13">
                  <c:v>37347</c:v>
                </c:pt>
                <c:pt idx="14">
                  <c:v>37530</c:v>
                </c:pt>
                <c:pt idx="15">
                  <c:v>37712</c:v>
                </c:pt>
                <c:pt idx="16">
                  <c:v>37895</c:v>
                </c:pt>
                <c:pt idx="17">
                  <c:v>38078</c:v>
                </c:pt>
                <c:pt idx="18">
                  <c:v>38261</c:v>
                </c:pt>
                <c:pt idx="19">
                  <c:v>38443</c:v>
                </c:pt>
                <c:pt idx="20">
                  <c:v>38626</c:v>
                </c:pt>
                <c:pt idx="21">
                  <c:v>38808</c:v>
                </c:pt>
                <c:pt idx="22">
                  <c:v>38991</c:v>
                </c:pt>
                <c:pt idx="23">
                  <c:v>39173</c:v>
                </c:pt>
                <c:pt idx="24">
                  <c:v>39356</c:v>
                </c:pt>
                <c:pt idx="25">
                  <c:v>39539</c:v>
                </c:pt>
                <c:pt idx="26">
                  <c:v>39722</c:v>
                </c:pt>
                <c:pt idx="27">
                  <c:v>39904</c:v>
                </c:pt>
                <c:pt idx="28">
                  <c:v>40087</c:v>
                </c:pt>
                <c:pt idx="29">
                  <c:v>40269</c:v>
                </c:pt>
                <c:pt idx="30">
                  <c:v>40452</c:v>
                </c:pt>
                <c:pt idx="31">
                  <c:v>40634</c:v>
                </c:pt>
                <c:pt idx="32">
                  <c:v>40817</c:v>
                </c:pt>
                <c:pt idx="33">
                  <c:v>41000</c:v>
                </c:pt>
                <c:pt idx="34">
                  <c:v>41183</c:v>
                </c:pt>
                <c:pt idx="35">
                  <c:v>41365</c:v>
                </c:pt>
                <c:pt idx="36">
                  <c:v>41548</c:v>
                </c:pt>
                <c:pt idx="37">
                  <c:v>41730</c:v>
                </c:pt>
                <c:pt idx="38">
                  <c:v>41913</c:v>
                </c:pt>
                <c:pt idx="39">
                  <c:v>42095</c:v>
                </c:pt>
                <c:pt idx="40">
                  <c:v>42278</c:v>
                </c:pt>
                <c:pt idx="41">
                  <c:v>42461</c:v>
                </c:pt>
                <c:pt idx="42">
                  <c:v>42644</c:v>
                </c:pt>
                <c:pt idx="43">
                  <c:v>42826</c:v>
                </c:pt>
                <c:pt idx="44">
                  <c:v>43009</c:v>
                </c:pt>
                <c:pt idx="45">
                  <c:v>43191</c:v>
                </c:pt>
                <c:pt idx="46">
                  <c:v>43374</c:v>
                </c:pt>
                <c:pt idx="47">
                  <c:v>43556</c:v>
                </c:pt>
                <c:pt idx="48">
                  <c:v>43739</c:v>
                </c:pt>
                <c:pt idx="49">
                  <c:v>43922</c:v>
                </c:pt>
                <c:pt idx="50">
                  <c:v>44105</c:v>
                </c:pt>
              </c:numCache>
            </c:numRef>
          </c:cat>
          <c:val>
            <c:numRef>
              <c:f>'Seite 4 oben links bis S.6 oben'!$D$4:$D$54</c:f>
              <c:numCache>
                <c:formatCode>0.0</c:formatCode>
                <c:ptCount val="51"/>
                <c:pt idx="0">
                  <c:v>58.671874999999986</c:v>
                </c:pt>
                <c:pt idx="1">
                  <c:v>58.671874999999986</c:v>
                </c:pt>
                <c:pt idx="2">
                  <c:v>58.671874999999986</c:v>
                </c:pt>
                <c:pt idx="3">
                  <c:v>58.671874999999986</c:v>
                </c:pt>
                <c:pt idx="4">
                  <c:v>58.671874999999986</c:v>
                </c:pt>
                <c:pt idx="5">
                  <c:v>58.671874999999986</c:v>
                </c:pt>
                <c:pt idx="6">
                  <c:v>58.671874999999986</c:v>
                </c:pt>
                <c:pt idx="7">
                  <c:v>58.671874999999986</c:v>
                </c:pt>
                <c:pt idx="8">
                  <c:v>58.671874999999986</c:v>
                </c:pt>
                <c:pt idx="9">
                  <c:v>58.671874999999986</c:v>
                </c:pt>
                <c:pt idx="10">
                  <c:v>58.671874999999986</c:v>
                </c:pt>
                <c:pt idx="11">
                  <c:v>58.671874999999986</c:v>
                </c:pt>
                <c:pt idx="12">
                  <c:v>58.671874999999986</c:v>
                </c:pt>
                <c:pt idx="13">
                  <c:v>58.671874999999986</c:v>
                </c:pt>
                <c:pt idx="14">
                  <c:v>58.671874999999986</c:v>
                </c:pt>
                <c:pt idx="15">
                  <c:v>58.671874999999986</c:v>
                </c:pt>
                <c:pt idx="16">
                  <c:v>58.671874999999986</c:v>
                </c:pt>
                <c:pt idx="17">
                  <c:v>58.671874999999986</c:v>
                </c:pt>
                <c:pt idx="18">
                  <c:v>58.671874999999986</c:v>
                </c:pt>
                <c:pt idx="19">
                  <c:v>58.671874999999986</c:v>
                </c:pt>
                <c:pt idx="20">
                  <c:v>58.671874999999986</c:v>
                </c:pt>
                <c:pt idx="21">
                  <c:v>58.671874999999986</c:v>
                </c:pt>
                <c:pt idx="22">
                  <c:v>58.671874999999986</c:v>
                </c:pt>
                <c:pt idx="23">
                  <c:v>58.671874999999986</c:v>
                </c:pt>
                <c:pt idx="24">
                  <c:v>58.671874999999986</c:v>
                </c:pt>
                <c:pt idx="25">
                  <c:v>58.671874999999986</c:v>
                </c:pt>
                <c:pt idx="26">
                  <c:v>58.671874999999986</c:v>
                </c:pt>
                <c:pt idx="27">
                  <c:v>58.671874999999986</c:v>
                </c:pt>
                <c:pt idx="28">
                  <c:v>58.671874999999986</c:v>
                </c:pt>
                <c:pt idx="29">
                  <c:v>58.671874999999986</c:v>
                </c:pt>
                <c:pt idx="30">
                  <c:v>58.671874999999986</c:v>
                </c:pt>
                <c:pt idx="31">
                  <c:v>58.671874999999986</c:v>
                </c:pt>
                <c:pt idx="32">
                  <c:v>58.671874999999986</c:v>
                </c:pt>
                <c:pt idx="33">
                  <c:v>58.671874999999986</c:v>
                </c:pt>
                <c:pt idx="34">
                  <c:v>58.671874999999986</c:v>
                </c:pt>
                <c:pt idx="35">
                  <c:v>58.671874999999986</c:v>
                </c:pt>
                <c:pt idx="36">
                  <c:v>58.671874999999986</c:v>
                </c:pt>
                <c:pt idx="37">
                  <c:v>58.671874999999986</c:v>
                </c:pt>
                <c:pt idx="38">
                  <c:v>58.671874999999986</c:v>
                </c:pt>
                <c:pt idx="39">
                  <c:v>58.671874999999986</c:v>
                </c:pt>
                <c:pt idx="40">
                  <c:v>58.671874999999986</c:v>
                </c:pt>
                <c:pt idx="41">
                  <c:v>58.671874999999986</c:v>
                </c:pt>
                <c:pt idx="42">
                  <c:v>58.671874999999986</c:v>
                </c:pt>
                <c:pt idx="43">
                  <c:v>58.671874999999986</c:v>
                </c:pt>
                <c:pt idx="44">
                  <c:v>58.671874999999986</c:v>
                </c:pt>
                <c:pt idx="45">
                  <c:v>58.671874999999986</c:v>
                </c:pt>
                <c:pt idx="46">
                  <c:v>58.671874999999986</c:v>
                </c:pt>
                <c:pt idx="47">
                  <c:v>58.671874999999986</c:v>
                </c:pt>
                <c:pt idx="48">
                  <c:v>58.671874999999986</c:v>
                </c:pt>
                <c:pt idx="49">
                  <c:v>58.671874999999986</c:v>
                </c:pt>
                <c:pt idx="50">
                  <c:v>58.671874999999986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D32-4BC0-A983-ADA64EDEE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4946360"/>
        <c:axId val="1164942096"/>
      </c:lineChart>
      <c:dateAx>
        <c:axId val="1164946360"/>
        <c:scaling>
          <c:orientation val="minMax"/>
          <c:max val="44166"/>
          <c:min val="34790"/>
        </c:scaling>
        <c:delete val="0"/>
        <c:axPos val="b"/>
        <c:numFmt formatCode="yy" sourceLinked="0"/>
        <c:majorTickMark val="none"/>
        <c:minorTickMark val="none"/>
        <c:tickLblPos val="low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700"/>
            </a:pPr>
            <a:endParaRPr lang="de-DE"/>
          </a:p>
        </c:txPr>
        <c:crossAx val="1164942096"/>
        <c:crosses val="autoZero"/>
        <c:auto val="0"/>
        <c:lblOffset val="100"/>
        <c:baseTimeUnit val="months"/>
        <c:majorUnit val="12"/>
        <c:majorTimeUnit val="months"/>
      </c:dateAx>
      <c:valAx>
        <c:axId val="1164942096"/>
        <c:scaling>
          <c:orientation val="minMax"/>
          <c:min val="-1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 ;[Red]\-#,##0\ " sourceLinked="0"/>
        <c:majorTickMark val="out"/>
        <c:minorTickMark val="none"/>
        <c:tickLblPos val="nextTo"/>
        <c:spPr>
          <a:ln w="25400">
            <a:noFill/>
          </a:ln>
        </c:spPr>
        <c:txPr>
          <a:bodyPr/>
          <a:lstStyle/>
          <a:p>
            <a:pPr>
              <a:defRPr sz="700"/>
            </a:pPr>
            <a:endParaRPr lang="de-DE"/>
          </a:p>
        </c:txPr>
        <c:crossAx val="1164946360"/>
        <c:crosses val="autoZero"/>
        <c:crossBetween val="midCat"/>
        <c:maj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6762081210436933E-2"/>
          <c:y val="5.3442519685039359E-2"/>
          <c:w val="0.38804446503010653"/>
          <c:h val="0.23989081364829398"/>
        </c:manualLayout>
      </c:layout>
      <c:overlay val="0"/>
      <c:txPr>
        <a:bodyPr/>
        <a:lstStyle/>
        <a:p>
          <a:pPr>
            <a:defRPr sz="700"/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25400">
      <a:noFill/>
    </a:ln>
    <a:effectLst/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810869229581594E-2"/>
          <c:y val="5.3763629044960536E-2"/>
          <c:w val="0.89400030878493131"/>
          <c:h val="0.85594698162729654"/>
        </c:manualLayout>
      </c:layout>
      <c:lineChart>
        <c:grouping val="standard"/>
        <c:varyColors val="0"/>
        <c:ser>
          <c:idx val="1"/>
          <c:order val="0"/>
          <c:tx>
            <c:v>Saldo der Erwartungen</c:v>
          </c:tx>
          <c:spPr>
            <a:ln w="19050">
              <a:solidFill>
                <a:srgbClr val="0E3C8A"/>
              </a:solidFill>
              <a:prstDash val="solid"/>
            </a:ln>
          </c:spPr>
          <c:marker>
            <c:symbol val="none"/>
          </c:marker>
          <c:dPt>
            <c:idx val="50"/>
            <c:bubble3D val="0"/>
            <c:spPr>
              <a:ln w="19050">
                <a:solidFill>
                  <a:srgbClr val="0E3C8A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3-1B1D-40C4-AFA0-EA206A05B866}"/>
              </c:ext>
            </c:extLst>
          </c:dPt>
          <c:dPt>
            <c:idx val="51"/>
            <c:marker>
              <c:symbol val="circle"/>
              <c:size val="5"/>
            </c:marker>
            <c:bubble3D val="0"/>
            <c:spPr>
              <a:ln w="19050">
                <a:solidFill>
                  <a:srgbClr val="0E3C8A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2-1B1D-40C4-AFA0-EA206A05B866}"/>
              </c:ext>
            </c:extLst>
          </c:dPt>
          <c:cat>
            <c:numRef>
              <c:f>'Seite 6 unten links'!$E$4:$E$55</c:f>
              <c:numCache>
                <c:formatCode>yy</c:formatCode>
                <c:ptCount val="52"/>
                <c:pt idx="0">
                  <c:v>34790</c:v>
                </c:pt>
                <c:pt idx="1">
                  <c:v>34973</c:v>
                </c:pt>
                <c:pt idx="2">
                  <c:v>35156</c:v>
                </c:pt>
                <c:pt idx="3">
                  <c:v>35339</c:v>
                </c:pt>
                <c:pt idx="4">
                  <c:v>35521</c:v>
                </c:pt>
                <c:pt idx="5">
                  <c:v>35704</c:v>
                </c:pt>
                <c:pt idx="6">
                  <c:v>35886</c:v>
                </c:pt>
                <c:pt idx="7">
                  <c:v>36069</c:v>
                </c:pt>
                <c:pt idx="8">
                  <c:v>36251</c:v>
                </c:pt>
                <c:pt idx="9">
                  <c:v>36434</c:v>
                </c:pt>
                <c:pt idx="10">
                  <c:v>36617</c:v>
                </c:pt>
                <c:pt idx="11">
                  <c:v>36800</c:v>
                </c:pt>
                <c:pt idx="12">
                  <c:v>36982</c:v>
                </c:pt>
                <c:pt idx="13">
                  <c:v>37165</c:v>
                </c:pt>
                <c:pt idx="14">
                  <c:v>37347</c:v>
                </c:pt>
                <c:pt idx="15">
                  <c:v>37530</c:v>
                </c:pt>
                <c:pt idx="16">
                  <c:v>37712</c:v>
                </c:pt>
                <c:pt idx="17">
                  <c:v>37895</c:v>
                </c:pt>
                <c:pt idx="18">
                  <c:v>38078</c:v>
                </c:pt>
                <c:pt idx="19">
                  <c:v>38261</c:v>
                </c:pt>
                <c:pt idx="20">
                  <c:v>38443</c:v>
                </c:pt>
                <c:pt idx="21">
                  <c:v>38626</c:v>
                </c:pt>
                <c:pt idx="22">
                  <c:v>38808</c:v>
                </c:pt>
                <c:pt idx="23">
                  <c:v>38991</c:v>
                </c:pt>
                <c:pt idx="24">
                  <c:v>39173</c:v>
                </c:pt>
                <c:pt idx="25">
                  <c:v>39356</c:v>
                </c:pt>
                <c:pt idx="26">
                  <c:v>39539</c:v>
                </c:pt>
                <c:pt idx="27">
                  <c:v>39722</c:v>
                </c:pt>
                <c:pt idx="28">
                  <c:v>39904</c:v>
                </c:pt>
                <c:pt idx="29">
                  <c:v>40087</c:v>
                </c:pt>
                <c:pt idx="30">
                  <c:v>40269</c:v>
                </c:pt>
                <c:pt idx="31">
                  <c:v>40452</c:v>
                </c:pt>
                <c:pt idx="32">
                  <c:v>40634</c:v>
                </c:pt>
                <c:pt idx="33">
                  <c:v>40817</c:v>
                </c:pt>
                <c:pt idx="34">
                  <c:v>41000</c:v>
                </c:pt>
                <c:pt idx="35">
                  <c:v>41183</c:v>
                </c:pt>
                <c:pt idx="36">
                  <c:v>41365</c:v>
                </c:pt>
                <c:pt idx="37">
                  <c:v>41548</c:v>
                </c:pt>
                <c:pt idx="38">
                  <c:v>41730</c:v>
                </c:pt>
                <c:pt idx="39">
                  <c:v>41913</c:v>
                </c:pt>
                <c:pt idx="40">
                  <c:v>42095</c:v>
                </c:pt>
                <c:pt idx="41">
                  <c:v>42278</c:v>
                </c:pt>
                <c:pt idx="42">
                  <c:v>42461</c:v>
                </c:pt>
                <c:pt idx="43">
                  <c:v>42644</c:v>
                </c:pt>
                <c:pt idx="44">
                  <c:v>42826</c:v>
                </c:pt>
                <c:pt idx="45">
                  <c:v>43009</c:v>
                </c:pt>
                <c:pt idx="46">
                  <c:v>43191</c:v>
                </c:pt>
                <c:pt idx="47">
                  <c:v>43374</c:v>
                </c:pt>
                <c:pt idx="48">
                  <c:v>43556</c:v>
                </c:pt>
                <c:pt idx="49">
                  <c:v>43739</c:v>
                </c:pt>
                <c:pt idx="50">
                  <c:v>43922</c:v>
                </c:pt>
                <c:pt idx="51">
                  <c:v>44105</c:v>
                </c:pt>
              </c:numCache>
            </c:numRef>
          </c:cat>
          <c:val>
            <c:numRef>
              <c:f>'Seite 6 unten links'!$C$4:$C$55</c:f>
              <c:numCache>
                <c:formatCode>_-* #,##0.0\ _€_-;\-* #,##0.0\ _€_-;_-* "-"??\ _€_-;_-@_-</c:formatCode>
                <c:ptCount val="52"/>
                <c:pt idx="1">
                  <c:v>20.100000000000001</c:v>
                </c:pt>
                <c:pt idx="2">
                  <c:v>23</c:v>
                </c:pt>
                <c:pt idx="3">
                  <c:v>12</c:v>
                </c:pt>
                <c:pt idx="4">
                  <c:v>22</c:v>
                </c:pt>
                <c:pt idx="5">
                  <c:v>20</c:v>
                </c:pt>
                <c:pt idx="6">
                  <c:v>26</c:v>
                </c:pt>
                <c:pt idx="7">
                  <c:v>10</c:v>
                </c:pt>
                <c:pt idx="8">
                  <c:v>18</c:v>
                </c:pt>
                <c:pt idx="9">
                  <c:v>18.8</c:v>
                </c:pt>
                <c:pt idx="10">
                  <c:v>37.299999999999997</c:v>
                </c:pt>
                <c:pt idx="11">
                  <c:v>21.099999999999994</c:v>
                </c:pt>
                <c:pt idx="12">
                  <c:v>27.400000000000002</c:v>
                </c:pt>
                <c:pt idx="13">
                  <c:v>10.099999999999998</c:v>
                </c:pt>
                <c:pt idx="14">
                  <c:v>17.7</c:v>
                </c:pt>
                <c:pt idx="15">
                  <c:v>14.100000000000001</c:v>
                </c:pt>
                <c:pt idx="16">
                  <c:v>5.3999999999999986</c:v>
                </c:pt>
                <c:pt idx="17">
                  <c:v>23.499999999999996</c:v>
                </c:pt>
                <c:pt idx="18">
                  <c:v>32.300000000000004</c:v>
                </c:pt>
                <c:pt idx="19">
                  <c:v>22.799999999999997</c:v>
                </c:pt>
                <c:pt idx="20">
                  <c:v>24.3</c:v>
                </c:pt>
                <c:pt idx="21">
                  <c:v>20.799999999999997</c:v>
                </c:pt>
                <c:pt idx="22">
                  <c:v>34.400000000000006</c:v>
                </c:pt>
                <c:pt idx="23">
                  <c:v>23.2</c:v>
                </c:pt>
                <c:pt idx="24">
                  <c:v>41.9</c:v>
                </c:pt>
                <c:pt idx="25">
                  <c:v>33.300000000000004</c:v>
                </c:pt>
                <c:pt idx="26">
                  <c:v>30.099999999999998</c:v>
                </c:pt>
                <c:pt idx="27">
                  <c:v>3.3999999999999986</c:v>
                </c:pt>
                <c:pt idx="28">
                  <c:v>-10.899999999999995</c:v>
                </c:pt>
                <c:pt idx="29">
                  <c:v>28.9</c:v>
                </c:pt>
                <c:pt idx="30">
                  <c:v>42.3</c:v>
                </c:pt>
                <c:pt idx="31">
                  <c:v>35.6</c:v>
                </c:pt>
                <c:pt idx="32">
                  <c:v>40.6</c:v>
                </c:pt>
                <c:pt idx="33">
                  <c:v>15.3</c:v>
                </c:pt>
                <c:pt idx="34">
                  <c:v>27.1</c:v>
                </c:pt>
                <c:pt idx="35">
                  <c:v>5.5999999999999979</c:v>
                </c:pt>
                <c:pt idx="36">
                  <c:v>30.6</c:v>
                </c:pt>
                <c:pt idx="37">
                  <c:v>23.999999999999993</c:v>
                </c:pt>
                <c:pt idx="38">
                  <c:v>42.7</c:v>
                </c:pt>
                <c:pt idx="39">
                  <c:v>14.399999999999999</c:v>
                </c:pt>
                <c:pt idx="40">
                  <c:v>31.4</c:v>
                </c:pt>
                <c:pt idx="41">
                  <c:v>16.900000000000002</c:v>
                </c:pt>
                <c:pt idx="42">
                  <c:v>27.299999999999997</c:v>
                </c:pt>
                <c:pt idx="43">
                  <c:v>25.700000000000003</c:v>
                </c:pt>
                <c:pt idx="44">
                  <c:v>34.399999999999991</c:v>
                </c:pt>
                <c:pt idx="45">
                  <c:v>27.3</c:v>
                </c:pt>
                <c:pt idx="46">
                  <c:v>32.5</c:v>
                </c:pt>
                <c:pt idx="47">
                  <c:v>21.099999999999998</c:v>
                </c:pt>
                <c:pt idx="48">
                  <c:v>24.1</c:v>
                </c:pt>
                <c:pt idx="49">
                  <c:v>0.39999999999999858</c:v>
                </c:pt>
                <c:pt idx="50">
                  <c:v>-0.80000000000000071</c:v>
                </c:pt>
                <c:pt idx="51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39-4C7A-BC58-31753C4D3135}"/>
            </c:ext>
          </c:extLst>
        </c:ser>
        <c:ser>
          <c:idx val="0"/>
          <c:order val="1"/>
          <c:tx>
            <c:v>Mittelwert (seit 1995)</c:v>
          </c:tx>
          <c:spPr>
            <a:ln>
              <a:prstDash val="sysDot"/>
            </a:ln>
          </c:spPr>
          <c:marker>
            <c:symbol val="none"/>
          </c:marker>
          <c:cat>
            <c:numRef>
              <c:f>'Seite 6 unten links'!$E$4:$E$55</c:f>
              <c:numCache>
                <c:formatCode>yy</c:formatCode>
                <c:ptCount val="52"/>
                <c:pt idx="0">
                  <c:v>34790</c:v>
                </c:pt>
                <c:pt idx="1">
                  <c:v>34973</c:v>
                </c:pt>
                <c:pt idx="2">
                  <c:v>35156</c:v>
                </c:pt>
                <c:pt idx="3">
                  <c:v>35339</c:v>
                </c:pt>
                <c:pt idx="4">
                  <c:v>35521</c:v>
                </c:pt>
                <c:pt idx="5">
                  <c:v>35704</c:v>
                </c:pt>
                <c:pt idx="6">
                  <c:v>35886</c:v>
                </c:pt>
                <c:pt idx="7">
                  <c:v>36069</c:v>
                </c:pt>
                <c:pt idx="8">
                  <c:v>36251</c:v>
                </c:pt>
                <c:pt idx="9">
                  <c:v>36434</c:v>
                </c:pt>
                <c:pt idx="10">
                  <c:v>36617</c:v>
                </c:pt>
                <c:pt idx="11">
                  <c:v>36800</c:v>
                </c:pt>
                <c:pt idx="12">
                  <c:v>36982</c:v>
                </c:pt>
                <c:pt idx="13">
                  <c:v>37165</c:v>
                </c:pt>
                <c:pt idx="14">
                  <c:v>37347</c:v>
                </c:pt>
                <c:pt idx="15">
                  <c:v>37530</c:v>
                </c:pt>
                <c:pt idx="16">
                  <c:v>37712</c:v>
                </c:pt>
                <c:pt idx="17">
                  <c:v>37895</c:v>
                </c:pt>
                <c:pt idx="18">
                  <c:v>38078</c:v>
                </c:pt>
                <c:pt idx="19">
                  <c:v>38261</c:v>
                </c:pt>
                <c:pt idx="20">
                  <c:v>38443</c:v>
                </c:pt>
                <c:pt idx="21">
                  <c:v>38626</c:v>
                </c:pt>
                <c:pt idx="22">
                  <c:v>38808</c:v>
                </c:pt>
                <c:pt idx="23">
                  <c:v>38991</c:v>
                </c:pt>
                <c:pt idx="24">
                  <c:v>39173</c:v>
                </c:pt>
                <c:pt idx="25">
                  <c:v>39356</c:v>
                </c:pt>
                <c:pt idx="26">
                  <c:v>39539</c:v>
                </c:pt>
                <c:pt idx="27">
                  <c:v>39722</c:v>
                </c:pt>
                <c:pt idx="28">
                  <c:v>39904</c:v>
                </c:pt>
                <c:pt idx="29">
                  <c:v>40087</c:v>
                </c:pt>
                <c:pt idx="30">
                  <c:v>40269</c:v>
                </c:pt>
                <c:pt idx="31">
                  <c:v>40452</c:v>
                </c:pt>
                <c:pt idx="32">
                  <c:v>40634</c:v>
                </c:pt>
                <c:pt idx="33">
                  <c:v>40817</c:v>
                </c:pt>
                <c:pt idx="34">
                  <c:v>41000</c:v>
                </c:pt>
                <c:pt idx="35">
                  <c:v>41183</c:v>
                </c:pt>
                <c:pt idx="36">
                  <c:v>41365</c:v>
                </c:pt>
                <c:pt idx="37">
                  <c:v>41548</c:v>
                </c:pt>
                <c:pt idx="38">
                  <c:v>41730</c:v>
                </c:pt>
                <c:pt idx="39">
                  <c:v>41913</c:v>
                </c:pt>
                <c:pt idx="40">
                  <c:v>42095</c:v>
                </c:pt>
                <c:pt idx="41">
                  <c:v>42278</c:v>
                </c:pt>
                <c:pt idx="42">
                  <c:v>42461</c:v>
                </c:pt>
                <c:pt idx="43">
                  <c:v>42644</c:v>
                </c:pt>
                <c:pt idx="44">
                  <c:v>42826</c:v>
                </c:pt>
                <c:pt idx="45">
                  <c:v>43009</c:v>
                </c:pt>
                <c:pt idx="46">
                  <c:v>43191</c:v>
                </c:pt>
                <c:pt idx="47">
                  <c:v>43374</c:v>
                </c:pt>
                <c:pt idx="48">
                  <c:v>43556</c:v>
                </c:pt>
                <c:pt idx="49">
                  <c:v>43739</c:v>
                </c:pt>
                <c:pt idx="50">
                  <c:v>43922</c:v>
                </c:pt>
                <c:pt idx="51">
                  <c:v>44105</c:v>
                </c:pt>
              </c:numCache>
            </c:numRef>
          </c:cat>
          <c:val>
            <c:numRef>
              <c:f>'Seite 6 unten links'!$F$4:$F$55</c:f>
              <c:numCache>
                <c:formatCode>0.00</c:formatCode>
                <c:ptCount val="52"/>
                <c:pt idx="1">
                  <c:v>22.37843137254902</c:v>
                </c:pt>
                <c:pt idx="2">
                  <c:v>22.37843137254902</c:v>
                </c:pt>
                <c:pt idx="3">
                  <c:v>22.37843137254902</c:v>
                </c:pt>
                <c:pt idx="4">
                  <c:v>22.37843137254902</c:v>
                </c:pt>
                <c:pt idx="5">
                  <c:v>22.37843137254902</c:v>
                </c:pt>
                <c:pt idx="6">
                  <c:v>22.37843137254902</c:v>
                </c:pt>
                <c:pt idx="7">
                  <c:v>22.37843137254902</c:v>
                </c:pt>
                <c:pt idx="8">
                  <c:v>22.37843137254902</c:v>
                </c:pt>
                <c:pt idx="9">
                  <c:v>22.37843137254902</c:v>
                </c:pt>
                <c:pt idx="10">
                  <c:v>22.37843137254902</c:v>
                </c:pt>
                <c:pt idx="11">
                  <c:v>22.37843137254902</c:v>
                </c:pt>
                <c:pt idx="12">
                  <c:v>22.37843137254902</c:v>
                </c:pt>
                <c:pt idx="13">
                  <c:v>22.37843137254902</c:v>
                </c:pt>
                <c:pt idx="14">
                  <c:v>22.37843137254902</c:v>
                </c:pt>
                <c:pt idx="15">
                  <c:v>22.37843137254902</c:v>
                </c:pt>
                <c:pt idx="16">
                  <c:v>22.37843137254902</c:v>
                </c:pt>
                <c:pt idx="17">
                  <c:v>22.37843137254902</c:v>
                </c:pt>
                <c:pt idx="18">
                  <c:v>22.37843137254902</c:v>
                </c:pt>
                <c:pt idx="19">
                  <c:v>22.37843137254902</c:v>
                </c:pt>
                <c:pt idx="20">
                  <c:v>22.37843137254902</c:v>
                </c:pt>
                <c:pt idx="21">
                  <c:v>22.37843137254902</c:v>
                </c:pt>
                <c:pt idx="22">
                  <c:v>22.37843137254902</c:v>
                </c:pt>
                <c:pt idx="23">
                  <c:v>22.37843137254902</c:v>
                </c:pt>
                <c:pt idx="24">
                  <c:v>22.37843137254902</c:v>
                </c:pt>
                <c:pt idx="25">
                  <c:v>22.37843137254902</c:v>
                </c:pt>
                <c:pt idx="26">
                  <c:v>22.37843137254902</c:v>
                </c:pt>
                <c:pt idx="27">
                  <c:v>22.37843137254902</c:v>
                </c:pt>
                <c:pt idx="28">
                  <c:v>22.37843137254902</c:v>
                </c:pt>
                <c:pt idx="29">
                  <c:v>22.37843137254902</c:v>
                </c:pt>
                <c:pt idx="30">
                  <c:v>22.37843137254902</c:v>
                </c:pt>
                <c:pt idx="31">
                  <c:v>22.37843137254902</c:v>
                </c:pt>
                <c:pt idx="32">
                  <c:v>22.37843137254902</c:v>
                </c:pt>
                <c:pt idx="33">
                  <c:v>22.37843137254902</c:v>
                </c:pt>
                <c:pt idx="34">
                  <c:v>22.37843137254902</c:v>
                </c:pt>
                <c:pt idx="35">
                  <c:v>22.37843137254902</c:v>
                </c:pt>
                <c:pt idx="36">
                  <c:v>22.37843137254902</c:v>
                </c:pt>
                <c:pt idx="37">
                  <c:v>22.37843137254902</c:v>
                </c:pt>
                <c:pt idx="38">
                  <c:v>22.37843137254902</c:v>
                </c:pt>
                <c:pt idx="39">
                  <c:v>22.37843137254902</c:v>
                </c:pt>
                <c:pt idx="40">
                  <c:v>22.37843137254902</c:v>
                </c:pt>
                <c:pt idx="41">
                  <c:v>22.37843137254902</c:v>
                </c:pt>
                <c:pt idx="42">
                  <c:v>22.37843137254902</c:v>
                </c:pt>
                <c:pt idx="43">
                  <c:v>22.37843137254902</c:v>
                </c:pt>
                <c:pt idx="44">
                  <c:v>22.37843137254902</c:v>
                </c:pt>
                <c:pt idx="45">
                  <c:v>22.37843137254902</c:v>
                </c:pt>
                <c:pt idx="46">
                  <c:v>22.37843137254902</c:v>
                </c:pt>
                <c:pt idx="47">
                  <c:v>22.37843137254902</c:v>
                </c:pt>
                <c:pt idx="48">
                  <c:v>22.37843137254902</c:v>
                </c:pt>
                <c:pt idx="49">
                  <c:v>22.37843137254902</c:v>
                </c:pt>
                <c:pt idx="50">
                  <c:v>22.37843137254902</c:v>
                </c:pt>
                <c:pt idx="51">
                  <c:v>22.37843137254902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1D-40C4-AFA0-EA206A05B866}"/>
            </c:ext>
          </c:extLst>
        </c:ser>
        <c:ser>
          <c:idx val="2"/>
          <c:order val="2"/>
          <c:tx>
            <c:v>Mittelwert (seit 2005)</c:v>
          </c:tx>
          <c:spPr>
            <a:ln w="22225">
              <a:prstDash val="sysDash"/>
            </a:ln>
          </c:spPr>
          <c:marker>
            <c:symbol val="none"/>
          </c:marker>
          <c:cat>
            <c:numRef>
              <c:f>'Seite 6 unten links'!$E$4:$E$55</c:f>
              <c:numCache>
                <c:formatCode>yy</c:formatCode>
                <c:ptCount val="52"/>
                <c:pt idx="0">
                  <c:v>34790</c:v>
                </c:pt>
                <c:pt idx="1">
                  <c:v>34973</c:v>
                </c:pt>
                <c:pt idx="2">
                  <c:v>35156</c:v>
                </c:pt>
                <c:pt idx="3">
                  <c:v>35339</c:v>
                </c:pt>
                <c:pt idx="4">
                  <c:v>35521</c:v>
                </c:pt>
                <c:pt idx="5">
                  <c:v>35704</c:v>
                </c:pt>
                <c:pt idx="6">
                  <c:v>35886</c:v>
                </c:pt>
                <c:pt idx="7">
                  <c:v>36069</c:v>
                </c:pt>
                <c:pt idx="8">
                  <c:v>36251</c:v>
                </c:pt>
                <c:pt idx="9">
                  <c:v>36434</c:v>
                </c:pt>
                <c:pt idx="10">
                  <c:v>36617</c:v>
                </c:pt>
                <c:pt idx="11">
                  <c:v>36800</c:v>
                </c:pt>
                <c:pt idx="12">
                  <c:v>36982</c:v>
                </c:pt>
                <c:pt idx="13">
                  <c:v>37165</c:v>
                </c:pt>
                <c:pt idx="14">
                  <c:v>37347</c:v>
                </c:pt>
                <c:pt idx="15">
                  <c:v>37530</c:v>
                </c:pt>
                <c:pt idx="16">
                  <c:v>37712</c:v>
                </c:pt>
                <c:pt idx="17">
                  <c:v>37895</c:v>
                </c:pt>
                <c:pt idx="18">
                  <c:v>38078</c:v>
                </c:pt>
                <c:pt idx="19">
                  <c:v>38261</c:v>
                </c:pt>
                <c:pt idx="20">
                  <c:v>38443</c:v>
                </c:pt>
                <c:pt idx="21">
                  <c:v>38626</c:v>
                </c:pt>
                <c:pt idx="22">
                  <c:v>38808</c:v>
                </c:pt>
                <c:pt idx="23">
                  <c:v>38991</c:v>
                </c:pt>
                <c:pt idx="24">
                  <c:v>39173</c:v>
                </c:pt>
                <c:pt idx="25">
                  <c:v>39356</c:v>
                </c:pt>
                <c:pt idx="26">
                  <c:v>39539</c:v>
                </c:pt>
                <c:pt idx="27">
                  <c:v>39722</c:v>
                </c:pt>
                <c:pt idx="28">
                  <c:v>39904</c:v>
                </c:pt>
                <c:pt idx="29">
                  <c:v>40087</c:v>
                </c:pt>
                <c:pt idx="30">
                  <c:v>40269</c:v>
                </c:pt>
                <c:pt idx="31">
                  <c:v>40452</c:v>
                </c:pt>
                <c:pt idx="32">
                  <c:v>40634</c:v>
                </c:pt>
                <c:pt idx="33">
                  <c:v>40817</c:v>
                </c:pt>
                <c:pt idx="34">
                  <c:v>41000</c:v>
                </c:pt>
                <c:pt idx="35">
                  <c:v>41183</c:v>
                </c:pt>
                <c:pt idx="36">
                  <c:v>41365</c:v>
                </c:pt>
                <c:pt idx="37">
                  <c:v>41548</c:v>
                </c:pt>
                <c:pt idx="38">
                  <c:v>41730</c:v>
                </c:pt>
                <c:pt idx="39">
                  <c:v>41913</c:v>
                </c:pt>
                <c:pt idx="40">
                  <c:v>42095</c:v>
                </c:pt>
                <c:pt idx="41">
                  <c:v>42278</c:v>
                </c:pt>
                <c:pt idx="42">
                  <c:v>42461</c:v>
                </c:pt>
                <c:pt idx="43">
                  <c:v>42644</c:v>
                </c:pt>
                <c:pt idx="44">
                  <c:v>42826</c:v>
                </c:pt>
                <c:pt idx="45">
                  <c:v>43009</c:v>
                </c:pt>
                <c:pt idx="46">
                  <c:v>43191</c:v>
                </c:pt>
                <c:pt idx="47">
                  <c:v>43374</c:v>
                </c:pt>
                <c:pt idx="48">
                  <c:v>43556</c:v>
                </c:pt>
                <c:pt idx="49">
                  <c:v>43739</c:v>
                </c:pt>
                <c:pt idx="50">
                  <c:v>43922</c:v>
                </c:pt>
                <c:pt idx="51">
                  <c:v>44105</c:v>
                </c:pt>
              </c:numCache>
            </c:numRef>
          </c:cat>
          <c:val>
            <c:numRef>
              <c:f>'Seite 6 unten links'!$G$4:$G$55</c:f>
              <c:numCache>
                <c:formatCode>0.00</c:formatCode>
                <c:ptCount val="52"/>
                <c:pt idx="1">
                  <c:v>23.740625000000001</c:v>
                </c:pt>
                <c:pt idx="2">
                  <c:v>23.740625000000001</c:v>
                </c:pt>
                <c:pt idx="3">
                  <c:v>23.740625000000001</c:v>
                </c:pt>
                <c:pt idx="4">
                  <c:v>23.740625000000001</c:v>
                </c:pt>
                <c:pt idx="5">
                  <c:v>23.740625000000001</c:v>
                </c:pt>
                <c:pt idx="6">
                  <c:v>23.740625000000001</c:v>
                </c:pt>
                <c:pt idx="7">
                  <c:v>23.740625000000001</c:v>
                </c:pt>
                <c:pt idx="8">
                  <c:v>23.740625000000001</c:v>
                </c:pt>
                <c:pt idx="9">
                  <c:v>23.740625000000001</c:v>
                </c:pt>
                <c:pt idx="10">
                  <c:v>23.740625000000001</c:v>
                </c:pt>
                <c:pt idx="11">
                  <c:v>23.740625000000001</c:v>
                </c:pt>
                <c:pt idx="12">
                  <c:v>23.740625000000001</c:v>
                </c:pt>
                <c:pt idx="13">
                  <c:v>23.740625000000001</c:v>
                </c:pt>
                <c:pt idx="14">
                  <c:v>23.740625000000001</c:v>
                </c:pt>
                <c:pt idx="15">
                  <c:v>23.740625000000001</c:v>
                </c:pt>
                <c:pt idx="16">
                  <c:v>23.740625000000001</c:v>
                </c:pt>
                <c:pt idx="17">
                  <c:v>23.740625000000001</c:v>
                </c:pt>
                <c:pt idx="18">
                  <c:v>23.740625000000001</c:v>
                </c:pt>
                <c:pt idx="19">
                  <c:v>23.740625000000001</c:v>
                </c:pt>
                <c:pt idx="20">
                  <c:v>23.740625000000001</c:v>
                </c:pt>
                <c:pt idx="21">
                  <c:v>23.740625000000001</c:v>
                </c:pt>
                <c:pt idx="22">
                  <c:v>23.740625000000001</c:v>
                </c:pt>
                <c:pt idx="23">
                  <c:v>23.740625000000001</c:v>
                </c:pt>
                <c:pt idx="24">
                  <c:v>23.740625000000001</c:v>
                </c:pt>
                <c:pt idx="25">
                  <c:v>23.740625000000001</c:v>
                </c:pt>
                <c:pt idx="26">
                  <c:v>23.740625000000001</c:v>
                </c:pt>
                <c:pt idx="27">
                  <c:v>23.740625000000001</c:v>
                </c:pt>
                <c:pt idx="28">
                  <c:v>23.740625000000001</c:v>
                </c:pt>
                <c:pt idx="29">
                  <c:v>23.740625000000001</c:v>
                </c:pt>
                <c:pt idx="30">
                  <c:v>23.740625000000001</c:v>
                </c:pt>
                <c:pt idx="31">
                  <c:v>23.740625000000001</c:v>
                </c:pt>
                <c:pt idx="32">
                  <c:v>23.740625000000001</c:v>
                </c:pt>
                <c:pt idx="33">
                  <c:v>23.740625000000001</c:v>
                </c:pt>
                <c:pt idx="34">
                  <c:v>23.740625000000001</c:v>
                </c:pt>
                <c:pt idx="35">
                  <c:v>23.740625000000001</c:v>
                </c:pt>
                <c:pt idx="36">
                  <c:v>23.740625000000001</c:v>
                </c:pt>
                <c:pt idx="37">
                  <c:v>23.740625000000001</c:v>
                </c:pt>
                <c:pt idx="38">
                  <c:v>23.740625000000001</c:v>
                </c:pt>
                <c:pt idx="39">
                  <c:v>23.740625000000001</c:v>
                </c:pt>
                <c:pt idx="40">
                  <c:v>23.740625000000001</c:v>
                </c:pt>
                <c:pt idx="41">
                  <c:v>23.740625000000001</c:v>
                </c:pt>
                <c:pt idx="42">
                  <c:v>23.740625000000001</c:v>
                </c:pt>
                <c:pt idx="43">
                  <c:v>23.740625000000001</c:v>
                </c:pt>
                <c:pt idx="44">
                  <c:v>23.740625000000001</c:v>
                </c:pt>
                <c:pt idx="45">
                  <c:v>23.740625000000001</c:v>
                </c:pt>
                <c:pt idx="46">
                  <c:v>23.740625000000001</c:v>
                </c:pt>
                <c:pt idx="47">
                  <c:v>23.740625000000001</c:v>
                </c:pt>
                <c:pt idx="48">
                  <c:v>23.740625000000001</c:v>
                </c:pt>
                <c:pt idx="49">
                  <c:v>23.740625000000001</c:v>
                </c:pt>
                <c:pt idx="50">
                  <c:v>23.740625000000001</c:v>
                </c:pt>
                <c:pt idx="51">
                  <c:v>23.740625000000001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1D-40C4-AFA0-EA206A05B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8641408"/>
        <c:axId val="248642944"/>
      </c:lineChart>
      <c:catAx>
        <c:axId val="248641408"/>
        <c:scaling>
          <c:orientation val="minMax"/>
        </c:scaling>
        <c:delete val="0"/>
        <c:axPos val="b"/>
        <c:numFmt formatCode="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8642944"/>
        <c:crossesAt val="0"/>
        <c:auto val="0"/>
        <c:lblAlgn val="ctr"/>
        <c:lblOffset val="100"/>
        <c:tickLblSkip val="2"/>
        <c:tickMarkSkip val="1"/>
        <c:noMultiLvlLbl val="0"/>
      </c:catAx>
      <c:valAx>
        <c:axId val="248642944"/>
        <c:scaling>
          <c:orientation val="minMax"/>
          <c:max val="45"/>
          <c:min val="-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8641408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6390304153157329E-2"/>
          <c:y val="0.70114096032113638"/>
          <c:w val="0.44949204878801913"/>
          <c:h val="0.2120971643250476"/>
        </c:manualLayout>
      </c:layout>
      <c:overlay val="0"/>
      <c:txPr>
        <a:bodyPr/>
        <a:lstStyle/>
        <a:p>
          <a:pPr>
            <a:defRPr sz="7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utiger 45 Light"/>
          <a:ea typeface="Frutiger 45 Light"/>
          <a:cs typeface="Frutiger 45 Light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6499644472155E-2"/>
          <c:y val="0.11920529801324503"/>
          <c:w val="0.90714065153620504"/>
          <c:h val="0.612582781456953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'Seite 6 unten rechts'!$B$2</c:f>
              <c:strCache>
                <c:ptCount val="1"/>
                <c:pt idx="0">
                  <c:v> 23,1   </c:v>
                </c:pt>
              </c:strCache>
            </c:strRef>
          </c:tx>
          <c:spPr>
            <a:solidFill>
              <a:srgbClr val="F08200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E3C8A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098-4166-B8D2-227FE49A83D0}"/>
              </c:ext>
            </c:extLst>
          </c:dPt>
          <c:dPt>
            <c:idx val="1"/>
            <c:invertIfNegative val="0"/>
            <c:bubble3D val="0"/>
            <c:spPr>
              <a:solidFill>
                <a:srgbClr val="E6460F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098-4166-B8D2-227FE49A83D0}"/>
              </c:ext>
            </c:extLst>
          </c:dPt>
          <c:dPt>
            <c:idx val="8"/>
            <c:invertIfNegative val="0"/>
            <c:bubble3D val="0"/>
            <c:spPr>
              <a:solidFill>
                <a:srgbClr val="0E3C8A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098-4166-B8D2-227FE49A83D0}"/>
              </c:ext>
            </c:extLst>
          </c:dPt>
          <c:dPt>
            <c:idx val="9"/>
            <c:invertIfNegative val="0"/>
            <c:bubble3D val="0"/>
            <c:spPr>
              <a:solidFill>
                <a:srgbClr val="E6460F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098-4166-B8D2-227FE49A83D0}"/>
              </c:ext>
            </c:extLst>
          </c:dPt>
          <c:dPt>
            <c:idx val="12"/>
            <c:invertIfNegative val="0"/>
            <c:bubble3D val="0"/>
            <c:spPr>
              <a:solidFill>
                <a:srgbClr val="0E3C8A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098-4166-B8D2-227FE49A83D0}"/>
              </c:ext>
            </c:extLst>
          </c:dPt>
          <c:dPt>
            <c:idx val="13"/>
            <c:invertIfNegative val="0"/>
            <c:bubble3D val="0"/>
            <c:spPr>
              <a:solidFill>
                <a:srgbClr val="E6460F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098-4166-B8D2-227FE49A83D0}"/>
              </c:ext>
            </c:extLst>
          </c:dPt>
          <c:dPt>
            <c:idx val="16"/>
            <c:invertIfNegative val="0"/>
            <c:bubble3D val="0"/>
            <c:spPr>
              <a:solidFill>
                <a:srgbClr val="0E3C8A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098-4166-B8D2-227FE49A83D0}"/>
              </c:ext>
            </c:extLst>
          </c:dPt>
          <c:dPt>
            <c:idx val="17"/>
            <c:invertIfNegative val="0"/>
            <c:bubble3D val="0"/>
            <c:spPr>
              <a:solidFill>
                <a:srgbClr val="E6460F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098-4166-B8D2-227FE49A83D0}"/>
              </c:ext>
            </c:extLst>
          </c:dPt>
          <c:dPt>
            <c:idx val="20"/>
            <c:invertIfNegative val="0"/>
            <c:bubble3D val="0"/>
            <c:spPr>
              <a:solidFill>
                <a:srgbClr val="0E3C8A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098-4166-B8D2-227FE49A83D0}"/>
              </c:ext>
            </c:extLst>
          </c:dPt>
          <c:dPt>
            <c:idx val="21"/>
            <c:invertIfNegative val="0"/>
            <c:bubble3D val="0"/>
            <c:spPr>
              <a:solidFill>
                <a:srgbClr val="E6460F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098-4166-B8D2-227FE49A83D0}"/>
              </c:ext>
            </c:extLst>
          </c:dPt>
          <c:dPt>
            <c:idx val="28"/>
            <c:invertIfNegative val="0"/>
            <c:bubble3D val="0"/>
            <c:spPr>
              <a:solidFill>
                <a:srgbClr val="0E3C8A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098-4166-B8D2-227FE49A83D0}"/>
              </c:ext>
            </c:extLst>
          </c:dPt>
          <c:dPt>
            <c:idx val="29"/>
            <c:invertIfNegative val="0"/>
            <c:bubble3D val="0"/>
            <c:spPr>
              <a:solidFill>
                <a:srgbClr val="E6460F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7098-4166-B8D2-227FE49A83D0}"/>
              </c:ext>
            </c:extLst>
          </c:dPt>
          <c:dPt>
            <c:idx val="32"/>
            <c:invertIfNegative val="0"/>
            <c:bubble3D val="0"/>
            <c:spPr>
              <a:solidFill>
                <a:srgbClr val="0E3C8A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7098-4166-B8D2-227FE49A83D0}"/>
              </c:ext>
            </c:extLst>
          </c:dPt>
          <c:dPt>
            <c:idx val="33"/>
            <c:invertIfNegative val="0"/>
            <c:bubble3D val="0"/>
            <c:spPr>
              <a:solidFill>
                <a:srgbClr val="E6460F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7098-4166-B8D2-227FE49A83D0}"/>
              </c:ext>
            </c:extLst>
          </c:dPt>
          <c:dPt>
            <c:idx val="36"/>
            <c:invertIfNegative val="0"/>
            <c:bubble3D val="0"/>
            <c:spPr>
              <a:solidFill>
                <a:srgbClr val="0E3C8A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7098-4166-B8D2-227FE49A83D0}"/>
              </c:ext>
            </c:extLst>
          </c:dPt>
          <c:dPt>
            <c:idx val="37"/>
            <c:invertIfNegative val="0"/>
            <c:bubble3D val="0"/>
            <c:spPr>
              <a:solidFill>
                <a:srgbClr val="E6460F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7098-4166-B8D2-227FE49A83D0}"/>
              </c:ext>
            </c:extLst>
          </c:dPt>
          <c:dPt>
            <c:idx val="40"/>
            <c:invertIfNegative val="0"/>
            <c:bubble3D val="0"/>
            <c:spPr>
              <a:solidFill>
                <a:srgbClr val="0E3C8A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7098-4166-B8D2-227FE49A83D0}"/>
              </c:ext>
            </c:extLst>
          </c:dPt>
          <c:dPt>
            <c:idx val="41"/>
            <c:invertIfNegative val="0"/>
            <c:bubble3D val="0"/>
            <c:spPr>
              <a:solidFill>
                <a:srgbClr val="E6460F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7098-4166-B8D2-227FE49A83D0}"/>
              </c:ext>
            </c:extLst>
          </c:dPt>
          <c:dPt>
            <c:idx val="44"/>
            <c:invertIfNegative val="0"/>
            <c:bubble3D val="0"/>
            <c:spPr>
              <a:solidFill>
                <a:srgbClr val="0E3C8A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7098-4166-B8D2-227FE49A83D0}"/>
              </c:ext>
            </c:extLst>
          </c:dPt>
          <c:dPt>
            <c:idx val="45"/>
            <c:invertIfNegative val="0"/>
            <c:bubble3D val="0"/>
            <c:spPr>
              <a:solidFill>
                <a:srgbClr val="E6460F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7098-4166-B8D2-227FE49A83D0}"/>
              </c:ext>
            </c:extLst>
          </c:dPt>
          <c:dPt>
            <c:idx val="48"/>
            <c:invertIfNegative val="0"/>
            <c:bubble3D val="0"/>
            <c:spPr>
              <a:solidFill>
                <a:srgbClr val="0E3C8A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7098-4166-B8D2-227FE49A83D0}"/>
              </c:ext>
            </c:extLst>
          </c:dPt>
          <c:dPt>
            <c:idx val="49"/>
            <c:invertIfNegative val="0"/>
            <c:bubble3D val="0"/>
            <c:spPr>
              <a:solidFill>
                <a:srgbClr val="E6460F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B-7098-4166-B8D2-227FE49A83D0}"/>
              </c:ext>
            </c:extLst>
          </c:dPt>
          <c:dPt>
            <c:idx val="52"/>
            <c:invertIfNegative val="0"/>
            <c:bubble3D val="0"/>
            <c:spPr>
              <a:solidFill>
                <a:srgbClr val="0E3C8A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D-7098-4166-B8D2-227FE49A83D0}"/>
              </c:ext>
            </c:extLst>
          </c:dPt>
          <c:dPt>
            <c:idx val="53"/>
            <c:invertIfNegative val="0"/>
            <c:bubble3D val="0"/>
            <c:spPr>
              <a:solidFill>
                <a:srgbClr val="E6460F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F-7098-4166-B8D2-227FE49A83D0}"/>
              </c:ext>
            </c:extLst>
          </c:dPt>
          <c:dPt>
            <c:idx val="56"/>
            <c:invertIfNegative val="0"/>
            <c:bubble3D val="0"/>
            <c:spPr>
              <a:solidFill>
                <a:srgbClr val="0E3C8A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1-7098-4166-B8D2-227FE49A83D0}"/>
              </c:ext>
            </c:extLst>
          </c:dPt>
          <c:dPt>
            <c:idx val="57"/>
            <c:invertIfNegative val="0"/>
            <c:bubble3D val="0"/>
            <c:spPr>
              <a:solidFill>
                <a:srgbClr val="E6460F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3-7098-4166-B8D2-227FE49A83D0}"/>
              </c:ext>
            </c:extLst>
          </c:dPt>
          <c:cat>
            <c:strRef>
              <c:f>'Seite 6 unten rechts'!$A$2:$A$60</c:f>
              <c:strCache>
                <c:ptCount val="58"/>
                <c:pt idx="1">
                  <c:v>Insgesamt</c:v>
                </c:pt>
                <c:pt idx="9">
                  <c:v>bis 20 Besch.</c:v>
                </c:pt>
                <c:pt idx="13">
                  <c:v>bis 100 B.</c:v>
                </c:pt>
                <c:pt idx="17">
                  <c:v>bis 200 B.</c:v>
                </c:pt>
                <c:pt idx="21">
                  <c:v>über 200 B.</c:v>
                </c:pt>
                <c:pt idx="29">
                  <c:v>Chemie/
Kunststoff</c:v>
                </c:pt>
                <c:pt idx="33">
                  <c:v>Metall/Stahl/
Kfz/MBau</c:v>
                </c:pt>
                <c:pt idx="37">
                  <c:v>Elektro</c:v>
                </c:pt>
                <c:pt idx="41">
                  <c:v>Dienst-
leistungen</c:v>
                </c:pt>
                <c:pt idx="45">
                  <c:v>Handel</c:v>
                </c:pt>
                <c:pt idx="49">
                  <c:v>Ernährung/
Tabak</c:v>
                </c:pt>
                <c:pt idx="53">
                  <c:v>Baugewerbe</c:v>
                </c:pt>
                <c:pt idx="57">
                  <c:v>Agrar-
wirtschaft</c:v>
                </c:pt>
              </c:strCache>
            </c:strRef>
          </c:cat>
          <c:val>
            <c:numRef>
              <c:f>'Seite 6 unten rechts'!$B$2:$B$60</c:f>
              <c:numCache>
                <c:formatCode>_-* #,##0.0\ _€_-;\-* #,##0.0\ _€_-;_-* "-"??\ _€_-;_-@_-</c:formatCode>
                <c:ptCount val="59"/>
                <c:pt idx="0">
                  <c:v>23.099999999999998</c:v>
                </c:pt>
                <c:pt idx="1">
                  <c:v>25</c:v>
                </c:pt>
                <c:pt idx="2">
                  <c:v>30.6</c:v>
                </c:pt>
                <c:pt idx="8" formatCode="0.0">
                  <c:v>9.1</c:v>
                </c:pt>
                <c:pt idx="9" formatCode="0.0">
                  <c:v>25</c:v>
                </c:pt>
                <c:pt idx="10" formatCode="0.0">
                  <c:v>11.1</c:v>
                </c:pt>
                <c:pt idx="12" formatCode="0.0">
                  <c:v>23.883928571428573</c:v>
                </c:pt>
                <c:pt idx="13" formatCode="0.0">
                  <c:v>23.4375</c:v>
                </c:pt>
                <c:pt idx="14" formatCode="0.0">
                  <c:v>28.160919540229884</c:v>
                </c:pt>
                <c:pt idx="16" formatCode="0.0">
                  <c:v>22.400000000000002</c:v>
                </c:pt>
                <c:pt idx="17" formatCode="0.0">
                  <c:v>27.5</c:v>
                </c:pt>
                <c:pt idx="18" formatCode="0.0">
                  <c:v>32.700000000000003</c:v>
                </c:pt>
                <c:pt idx="20" formatCode="0.0">
                  <c:v>22.7</c:v>
                </c:pt>
                <c:pt idx="21" formatCode="0.0">
                  <c:v>26.4</c:v>
                </c:pt>
                <c:pt idx="22" formatCode="0.0">
                  <c:v>38.300000000000004</c:v>
                </c:pt>
                <c:pt idx="28" formatCode="_-* #,##0.00\ _€_-;\-* #,##0.00\ _€_-;_-* &quot;-&quot;??\ _€_-;_-@_-">
                  <c:v>28.3</c:v>
                </c:pt>
                <c:pt idx="29" formatCode="_-* #,##0.00\ _€_-;\-* #,##0.00\ _€_-;_-* &quot;-&quot;??\ _€_-;_-@_-">
                  <c:v>26.4</c:v>
                </c:pt>
                <c:pt idx="30" formatCode="_-* #,##0.00\ _€_-;\-* #,##0.00\ _€_-;_-* &quot;-&quot;??\ _€_-;_-@_-">
                  <c:v>51.5</c:v>
                </c:pt>
                <c:pt idx="32" formatCode="_-* #,##0.00\ _€_-;\-* #,##0.00\ _€_-;_-* &quot;-&quot;??\ _€_-;_-@_-">
                  <c:v>17.899999999999999</c:v>
                </c:pt>
                <c:pt idx="33" formatCode="_-* #,##0.00\ _€_-;\-* #,##0.00\ _€_-;_-* &quot;-&quot;??\ _€_-;_-@_-">
                  <c:v>23.200000000000003</c:v>
                </c:pt>
                <c:pt idx="34" formatCode="_-* #,##0.00\ _€_-;\-* #,##0.00\ _€_-;_-* &quot;-&quot;??\ _€_-;_-@_-">
                  <c:v>36</c:v>
                </c:pt>
                <c:pt idx="36" formatCode="_-* #,##0.00\ _€_-;\-* #,##0.00\ _€_-;_-* &quot;-&quot;??\ _€_-;_-@_-">
                  <c:v>31.7</c:v>
                </c:pt>
                <c:pt idx="37" formatCode="_-* #,##0.00\ _€_-;\-* #,##0.00\ _€_-;_-* &quot;-&quot;??\ _€_-;_-@_-">
                  <c:v>23.099999999999998</c:v>
                </c:pt>
                <c:pt idx="38" formatCode="_-* #,##0.00\ _€_-;\-* #,##0.00\ _€_-;_-* &quot;-&quot;??\ _€_-;_-@_-">
                  <c:v>32</c:v>
                </c:pt>
                <c:pt idx="40" formatCode="_-* #,##0.00\ _€_-;\-* #,##0.00\ _€_-;_-* &quot;-&quot;??\ _€_-;_-@_-">
                  <c:v>24.3</c:v>
                </c:pt>
                <c:pt idx="41" formatCode="_-* #,##0.00\ _€_-;\-* #,##0.00\ _€_-;_-* &quot;-&quot;??\ _€_-;_-@_-">
                  <c:v>27</c:v>
                </c:pt>
                <c:pt idx="42" formatCode="_-* #,##0.00\ _€_-;\-* #,##0.00\ _€_-;_-* &quot;-&quot;??\ _€_-;_-@_-">
                  <c:v>31.8</c:v>
                </c:pt>
                <c:pt idx="44" formatCode="_-* #,##0.00\ _€_-;\-* #,##0.00\ _€_-;_-* &quot;-&quot;??\ _€_-;_-@_-">
                  <c:v>26.3</c:v>
                </c:pt>
                <c:pt idx="45" formatCode="_-* #,##0.00\ _€_-;\-* #,##0.00\ _€_-;_-* &quot;-&quot;??\ _€_-;_-@_-">
                  <c:v>27.2</c:v>
                </c:pt>
                <c:pt idx="46" formatCode="_-* #,##0.00\ _€_-;\-* #,##0.00\ _€_-;_-* &quot;-&quot;??\ _€_-;_-@_-">
                  <c:v>28.8</c:v>
                </c:pt>
                <c:pt idx="48" formatCode="_-* #,##0.00\ _€_-;\-* #,##0.00\ _€_-;_-* &quot;-&quot;??\ _€_-;_-@_-">
                  <c:v>32.4</c:v>
                </c:pt>
                <c:pt idx="49" formatCode="_-* #,##0.00\ _€_-;\-* #,##0.00\ _€_-;_-* &quot;-&quot;??\ _€_-;_-@_-">
                  <c:v>29.9</c:v>
                </c:pt>
                <c:pt idx="50" formatCode="_-* #,##0.00\ _€_-;\-* #,##0.00\ _€_-;_-* &quot;-&quot;??\ _€_-;_-@_-">
                  <c:v>24.3</c:v>
                </c:pt>
                <c:pt idx="52" formatCode="_-* #,##0.00\ _€_-;\-* #,##0.00\ _€_-;_-* &quot;-&quot;??\ _€_-;_-@_-">
                  <c:v>12.7</c:v>
                </c:pt>
                <c:pt idx="53" formatCode="_-* #,##0.00\ _€_-;\-* #,##0.00\ _€_-;_-* &quot;-&quot;??\ _€_-;_-@_-">
                  <c:v>18.299999999999997</c:v>
                </c:pt>
                <c:pt idx="54" formatCode="_-* #,##0.00\ _€_-;\-* #,##0.00\ _€_-;_-* &quot;-&quot;??\ _€_-;_-@_-">
                  <c:v>16.5</c:v>
                </c:pt>
                <c:pt idx="56" formatCode="_-* #,##0.00\ _€_-;\-* #,##0.00\ _€_-;_-* &quot;-&quot;??\ _€_-;_-@_-">
                  <c:v>18</c:v>
                </c:pt>
                <c:pt idx="57" formatCode="_-* #,##0.00\ _€_-;\-* #,##0.00\ _€_-;_-* &quot;-&quot;??\ _€_-;_-@_-">
                  <c:v>24.5</c:v>
                </c:pt>
                <c:pt idx="58" formatCode="_-* #,##0.00\ _€_-;\-* #,##0.00\ _€_-;_-* &quot;-&quot;??\ _€_-;_-@_-">
                  <c:v>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7098-4166-B8D2-227FE49A83D0}"/>
            </c:ext>
          </c:extLst>
        </c:ser>
        <c:ser>
          <c:idx val="1"/>
          <c:order val="1"/>
          <c:tx>
            <c:strRef>
              <c:f>'Seite 6 unten rechts'!$C$2</c:f>
              <c:strCache>
                <c:ptCount val="1"/>
                <c:pt idx="0">
                  <c:v>-22,7   </c:v>
                </c:pt>
              </c:strCache>
            </c:strRef>
          </c:tx>
          <c:spPr>
            <a:solidFill>
              <a:srgbClr val="707172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'Seite 6 unten rechts'!$A$2:$A$60</c:f>
              <c:strCache>
                <c:ptCount val="58"/>
                <c:pt idx="1">
                  <c:v>Insgesamt</c:v>
                </c:pt>
                <c:pt idx="9">
                  <c:v>bis 20 Besch.</c:v>
                </c:pt>
                <c:pt idx="13">
                  <c:v>bis 100 B.</c:v>
                </c:pt>
                <c:pt idx="17">
                  <c:v>bis 200 B.</c:v>
                </c:pt>
                <c:pt idx="21">
                  <c:v>über 200 B.</c:v>
                </c:pt>
                <c:pt idx="29">
                  <c:v>Chemie/
Kunststoff</c:v>
                </c:pt>
                <c:pt idx="33">
                  <c:v>Metall/Stahl/
Kfz/MBau</c:v>
                </c:pt>
                <c:pt idx="37">
                  <c:v>Elektro</c:v>
                </c:pt>
                <c:pt idx="41">
                  <c:v>Dienst-
leistungen</c:v>
                </c:pt>
                <c:pt idx="45">
                  <c:v>Handel</c:v>
                </c:pt>
                <c:pt idx="49">
                  <c:v>Ernährung/
Tabak</c:v>
                </c:pt>
                <c:pt idx="53">
                  <c:v>Baugewerbe</c:v>
                </c:pt>
                <c:pt idx="57">
                  <c:v>Agrar-
wirtschaft</c:v>
                </c:pt>
              </c:strCache>
            </c:strRef>
          </c:cat>
          <c:val>
            <c:numRef>
              <c:f>'Seite 6 unten rechts'!$C$2:$C$60</c:f>
              <c:numCache>
                <c:formatCode>_-* #,##0.0\ _€_-;\-* #,##0.0\ _€_-;_-* "-"??\ _€_-;_-@_-</c:formatCode>
                <c:ptCount val="59"/>
                <c:pt idx="0">
                  <c:v>-22.7</c:v>
                </c:pt>
                <c:pt idx="1">
                  <c:v>-25.8</c:v>
                </c:pt>
                <c:pt idx="2">
                  <c:v>-18.8</c:v>
                </c:pt>
                <c:pt idx="8" formatCode="0.0">
                  <c:v>-31.8</c:v>
                </c:pt>
                <c:pt idx="9" formatCode="0.0">
                  <c:v>-14.299999999999999</c:v>
                </c:pt>
                <c:pt idx="10" formatCode="0.0">
                  <c:v>-25.9</c:v>
                </c:pt>
                <c:pt idx="12" formatCode="0.0">
                  <c:v>-22.991071428571427</c:v>
                </c:pt>
                <c:pt idx="13" formatCode="0.0">
                  <c:v>-25.558035714285715</c:v>
                </c:pt>
                <c:pt idx="14" formatCode="0.0">
                  <c:v>-19.999999999999996</c:v>
                </c:pt>
                <c:pt idx="16" formatCode="0.0">
                  <c:v>-23.200000000000003</c:v>
                </c:pt>
                <c:pt idx="17" formatCode="0.0">
                  <c:v>-23.5</c:v>
                </c:pt>
                <c:pt idx="18" formatCode="0.0">
                  <c:v>-18.2</c:v>
                </c:pt>
                <c:pt idx="20" formatCode="0.0">
                  <c:v>-19.799999999999997</c:v>
                </c:pt>
                <c:pt idx="21" formatCode="0.0">
                  <c:v>-23.7</c:v>
                </c:pt>
                <c:pt idx="22" formatCode="0.0">
                  <c:v>-14.700000000000001</c:v>
                </c:pt>
                <c:pt idx="28" formatCode="_-* #,##0.00\ _€_-;\-* #,##0.00\ _€_-;_-* &quot;-&quot;??\ _€_-;_-@_-">
                  <c:v>-26.7</c:v>
                </c:pt>
                <c:pt idx="29" formatCode="_-* #,##0.00\ _€_-;\-* #,##0.00\ _€_-;_-* &quot;-&quot;??\ _€_-;_-@_-">
                  <c:v>-29.9</c:v>
                </c:pt>
                <c:pt idx="30" formatCode="_-* #,##0.00\ _€_-;\-* #,##0.00\ _€_-;_-* &quot;-&quot;??\ _€_-;_-@_-">
                  <c:v>-14.2</c:v>
                </c:pt>
                <c:pt idx="32" formatCode="_-* #,##0.00\ _€_-;\-* #,##0.00\ _€_-;_-* &quot;-&quot;??\ _€_-;_-@_-">
                  <c:v>-29.1</c:v>
                </c:pt>
                <c:pt idx="33" formatCode="_-* #,##0.00\ _€_-;\-* #,##0.00\ _€_-;_-* &quot;-&quot;??\ _€_-;_-@_-">
                  <c:v>-30.6</c:v>
                </c:pt>
                <c:pt idx="34" formatCode="_-* #,##0.00\ _€_-;\-* #,##0.00\ _€_-;_-* &quot;-&quot;??\ _€_-;_-@_-">
                  <c:v>-16.2</c:v>
                </c:pt>
                <c:pt idx="36" formatCode="_-* #,##0.00\ _€_-;\-* #,##0.00\ _€_-;_-* &quot;-&quot;??\ _€_-;_-@_-">
                  <c:v>-25.8</c:v>
                </c:pt>
                <c:pt idx="37" formatCode="_-* #,##0.00\ _€_-;\-* #,##0.00\ _€_-;_-* &quot;-&quot;??\ _€_-;_-@_-">
                  <c:v>-25.6</c:v>
                </c:pt>
                <c:pt idx="38" formatCode="_-* #,##0.00\ _€_-;\-* #,##0.00\ _€_-;_-* &quot;-&quot;??\ _€_-;_-@_-">
                  <c:v>-15.5</c:v>
                </c:pt>
                <c:pt idx="40" formatCode="_-* #,##0.00\ _€_-;\-* #,##0.00\ _€_-;_-* &quot;-&quot;??\ _€_-;_-@_-">
                  <c:v>-17.399999999999999</c:v>
                </c:pt>
                <c:pt idx="41" formatCode="_-* #,##0.00\ _€_-;\-* #,##0.00\ _€_-;_-* &quot;-&quot;??\ _€_-;_-@_-">
                  <c:v>-23.400000000000002</c:v>
                </c:pt>
                <c:pt idx="42" formatCode="_-* #,##0.00\ _€_-;\-* #,##0.00\ _€_-;_-* &quot;-&quot;??\ _€_-;_-@_-">
                  <c:v>-17.7</c:v>
                </c:pt>
                <c:pt idx="44" formatCode="_-* #,##0.00\ _€_-;\-* #,##0.00\ _€_-;_-* &quot;-&quot;??\ _€_-;_-@_-">
                  <c:v>-28</c:v>
                </c:pt>
                <c:pt idx="45" formatCode="_-* #,##0.00\ _€_-;\-* #,##0.00\ _€_-;_-* &quot;-&quot;??\ _€_-;_-@_-">
                  <c:v>-26.3</c:v>
                </c:pt>
                <c:pt idx="46" formatCode="_-* #,##0.00\ _€_-;\-* #,##0.00\ _€_-;_-* &quot;-&quot;??\ _€_-;_-@_-">
                  <c:v>-16</c:v>
                </c:pt>
                <c:pt idx="48" formatCode="_-* #,##0.00\ _€_-;\-* #,##0.00\ _€_-;_-* &quot;-&quot;??\ _€_-;_-@_-">
                  <c:v>-14.8</c:v>
                </c:pt>
                <c:pt idx="49" formatCode="_-* #,##0.00\ _€_-;\-* #,##0.00\ _€_-;_-* &quot;-&quot;??\ _€_-;_-@_-">
                  <c:v>-25.200000000000003</c:v>
                </c:pt>
                <c:pt idx="50" formatCode="_-* #,##0.00\ _€_-;\-* #,##0.00\ _€_-;_-* &quot;-&quot;??\ _€_-;_-@_-">
                  <c:v>-17.100000000000001</c:v>
                </c:pt>
                <c:pt idx="52" formatCode="_-* #,##0.00\ _€_-;\-* #,##0.00\ _€_-;_-* &quot;-&quot;??\ _€_-;_-@_-">
                  <c:v>-12.8</c:v>
                </c:pt>
                <c:pt idx="53" formatCode="_-* #,##0.00\ _€_-;\-* #,##0.00\ _€_-;_-* &quot;-&quot;??\ _€_-;_-@_-">
                  <c:v>-19.600000000000001</c:v>
                </c:pt>
                <c:pt idx="54" formatCode="_-* #,##0.00\ _€_-;\-* #,##0.00\ _€_-;_-* &quot;-&quot;??\ _€_-;_-@_-">
                  <c:v>-33.1</c:v>
                </c:pt>
                <c:pt idx="56" formatCode="_-* #,##0.00\ _€_-;\-* #,##0.00\ _€_-;_-* &quot;-&quot;??\ _€_-;_-@_-">
                  <c:v>-23.6</c:v>
                </c:pt>
                <c:pt idx="57" formatCode="_-* #,##0.00\ _€_-;\-* #,##0.00\ _€_-;_-* &quot;-&quot;??\ _€_-;_-@_-">
                  <c:v>-21.5</c:v>
                </c:pt>
                <c:pt idx="58" formatCode="_-* #,##0.00\ _€_-;\-* #,##0.00\ _€_-;_-* &quot;-&quot;??\ _€_-;_-@_-">
                  <c:v>-28.6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7098-4166-B8D2-227FE49A8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50004992"/>
        <c:axId val="250006528"/>
      </c:barChart>
      <c:catAx>
        <c:axId val="25000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50006528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250006528"/>
        <c:scaling>
          <c:orientation val="minMax"/>
          <c:max val="50"/>
          <c:min val="-40"/>
        </c:scaling>
        <c:delete val="0"/>
        <c:axPos val="l"/>
        <c:numFmt formatCode="#,##0_ ;[Red]\-#,##0\ 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5000499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utiger 45 Light"/>
          <a:ea typeface="Frutiger 45 Light"/>
          <a:cs typeface="Frutiger 45 Light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124097</xdr:colOff>
      <xdr:row>4</xdr:row>
      <xdr:rowOff>138182</xdr:rowOff>
    </xdr:from>
    <xdr:to>
      <xdr:col>14</xdr:col>
      <xdr:colOff>192678</xdr:colOff>
      <xdr:row>16</xdr:row>
      <xdr:rowOff>37557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552450</xdr:colOff>
      <xdr:row>36</xdr:row>
      <xdr:rowOff>85725</xdr:rowOff>
    </xdr:from>
    <xdr:to>
      <xdr:col>19</xdr:col>
      <xdr:colOff>114300</xdr:colOff>
      <xdr:row>56</xdr:row>
      <xdr:rowOff>95250</xdr:rowOff>
    </xdr:to>
    <xdr:graphicFrame macro="">
      <xdr:nvGraphicFramePr>
        <xdr:cNvPr id="4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657225</xdr:colOff>
      <xdr:row>28</xdr:row>
      <xdr:rowOff>142875</xdr:rowOff>
    </xdr:from>
    <xdr:to>
      <xdr:col>19</xdr:col>
      <xdr:colOff>125413</xdr:colOff>
      <xdr:row>40</xdr:row>
      <xdr:rowOff>52387</xdr:rowOff>
    </xdr:to>
    <xdr:graphicFrame macro="">
      <xdr:nvGraphicFramePr>
        <xdr:cNvPr id="20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</xdr:colOff>
      <xdr:row>10</xdr:row>
      <xdr:rowOff>133350</xdr:rowOff>
    </xdr:from>
    <xdr:to>
      <xdr:col>19</xdr:col>
      <xdr:colOff>200025</xdr:colOff>
      <xdr:row>22</xdr:row>
      <xdr:rowOff>95250</xdr:rowOff>
    </xdr:to>
    <xdr:graphicFrame macro="">
      <xdr:nvGraphicFramePr>
        <xdr:cNvPr id="19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752475</xdr:colOff>
      <xdr:row>10</xdr:row>
      <xdr:rowOff>66675</xdr:rowOff>
    </xdr:from>
    <xdr:to>
      <xdr:col>7</xdr:col>
      <xdr:colOff>180975</xdr:colOff>
      <xdr:row>22</xdr:row>
      <xdr:rowOff>28575</xdr:rowOff>
    </xdr:to>
    <xdr:graphicFrame macro="">
      <xdr:nvGraphicFramePr>
        <xdr:cNvPr id="20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119592</xdr:colOff>
      <xdr:row>75</xdr:row>
      <xdr:rowOff>78317</xdr:rowOff>
    </xdr:from>
    <xdr:to>
      <xdr:col>18</xdr:col>
      <xdr:colOff>310092</xdr:colOff>
      <xdr:row>87</xdr:row>
      <xdr:rowOff>40217</xdr:rowOff>
    </xdr:to>
    <xdr:graphicFrame macro="">
      <xdr:nvGraphicFramePr>
        <xdr:cNvPr id="26" name="Diagramm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550522</xdr:colOff>
      <xdr:row>75</xdr:row>
      <xdr:rowOff>69886</xdr:rowOff>
    </xdr:from>
    <xdr:to>
      <xdr:col>23</xdr:col>
      <xdr:colOff>741022</xdr:colOff>
      <xdr:row>87</xdr:row>
      <xdr:rowOff>31786</xdr:rowOff>
    </xdr:to>
    <xdr:graphicFrame macro="">
      <xdr:nvGraphicFramePr>
        <xdr:cNvPr id="27" name="Diagramm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45054</xdr:colOff>
      <xdr:row>74</xdr:row>
      <xdr:rowOff>157239</xdr:rowOff>
    </xdr:from>
    <xdr:to>
      <xdr:col>30</xdr:col>
      <xdr:colOff>235553</xdr:colOff>
      <xdr:row>86</xdr:row>
      <xdr:rowOff>116304</xdr:rowOff>
    </xdr:to>
    <xdr:graphicFrame macro="">
      <xdr:nvGraphicFramePr>
        <xdr:cNvPr id="28" name="Diagramm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295276</xdr:colOff>
      <xdr:row>1</xdr:row>
      <xdr:rowOff>95250</xdr:rowOff>
    </xdr:from>
    <xdr:to>
      <xdr:col>4</xdr:col>
      <xdr:colOff>1866900</xdr:colOff>
      <xdr:row>11</xdr:row>
      <xdr:rowOff>114300</xdr:rowOff>
    </xdr:to>
    <xdr:graphicFrame macro="">
      <xdr:nvGraphicFramePr>
        <xdr:cNvPr id="17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457200</xdr:colOff>
      <xdr:row>7</xdr:row>
      <xdr:rowOff>87630</xdr:rowOff>
    </xdr:from>
    <xdr:to>
      <xdr:col>23</xdr:col>
      <xdr:colOff>647700</xdr:colOff>
      <xdr:row>20</xdr:row>
      <xdr:rowOff>11430</xdr:rowOff>
    </xdr:to>
    <xdr:graphicFrame macro="">
      <xdr:nvGraphicFramePr>
        <xdr:cNvPr id="8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76199</xdr:colOff>
      <xdr:row>7</xdr:row>
      <xdr:rowOff>133350</xdr:rowOff>
    </xdr:from>
    <xdr:to>
      <xdr:col>15</xdr:col>
      <xdr:colOff>495299</xdr:colOff>
      <xdr:row>20</xdr:row>
      <xdr:rowOff>57150</xdr:rowOff>
    </xdr:to>
    <xdr:graphicFrame macro="">
      <xdr:nvGraphicFramePr>
        <xdr:cNvPr id="9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14548485" y="615315"/>
    <xdr:ext cx="3116580" cy="1842135"/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314324</xdr:colOff>
      <xdr:row>80</xdr:row>
      <xdr:rowOff>2721</xdr:rowOff>
    </xdr:from>
    <xdr:to>
      <xdr:col>19</xdr:col>
      <xdr:colOff>568324</xdr:colOff>
      <xdr:row>91</xdr:row>
      <xdr:rowOff>126546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42863</xdr:colOff>
      <xdr:row>5</xdr:row>
      <xdr:rowOff>3969</xdr:rowOff>
    </xdr:from>
    <xdr:to>
      <xdr:col>21</xdr:col>
      <xdr:colOff>233363</xdr:colOff>
      <xdr:row>16</xdr:row>
      <xdr:rowOff>124619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62706</xdr:colOff>
      <xdr:row>4</xdr:row>
      <xdr:rowOff>146844</xdr:rowOff>
    </xdr:from>
    <xdr:to>
      <xdr:col>14</xdr:col>
      <xdr:colOff>253206</xdr:colOff>
      <xdr:row>16</xdr:row>
      <xdr:rowOff>108744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333376</xdr:colOff>
      <xdr:row>14</xdr:row>
      <xdr:rowOff>304800</xdr:rowOff>
    </xdr:from>
    <xdr:to>
      <xdr:col>13</xdr:col>
      <xdr:colOff>238126</xdr:colOff>
      <xdr:row>18</xdr:row>
      <xdr:rowOff>142875</xdr:rowOff>
    </xdr:to>
    <xdr:graphicFrame macro="">
      <xdr:nvGraphicFramePr>
        <xdr:cNvPr id="11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441613</xdr:colOff>
      <xdr:row>14</xdr:row>
      <xdr:rowOff>313459</xdr:rowOff>
    </xdr:from>
    <xdr:to>
      <xdr:col>18</xdr:col>
      <xdr:colOff>606136</xdr:colOff>
      <xdr:row>18</xdr:row>
      <xdr:rowOff>151534</xdr:rowOff>
    </xdr:to>
    <xdr:graphicFrame macro="">
      <xdr:nvGraphicFramePr>
        <xdr:cNvPr id="10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489239</xdr:colOff>
      <xdr:row>20</xdr:row>
      <xdr:rowOff>183573</xdr:rowOff>
    </xdr:from>
    <xdr:to>
      <xdr:col>12</xdr:col>
      <xdr:colOff>679739</xdr:colOff>
      <xdr:row>22</xdr:row>
      <xdr:rowOff>564573</xdr:rowOff>
    </xdr:to>
    <xdr:graphicFrame macro="">
      <xdr:nvGraphicFramePr>
        <xdr:cNvPr id="14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96980</xdr:colOff>
      <xdr:row>65</xdr:row>
      <xdr:rowOff>103908</xdr:rowOff>
    </xdr:from>
    <xdr:to>
      <xdr:col>18</xdr:col>
      <xdr:colOff>287480</xdr:colOff>
      <xdr:row>77</xdr:row>
      <xdr:rowOff>65809</xdr:rowOff>
    </xdr:to>
    <xdr:graphicFrame macro="">
      <xdr:nvGraphicFramePr>
        <xdr:cNvPr id="15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88321</xdr:colOff>
      <xdr:row>65</xdr:row>
      <xdr:rowOff>121226</xdr:rowOff>
    </xdr:from>
    <xdr:to>
      <xdr:col>13</xdr:col>
      <xdr:colOff>278821</xdr:colOff>
      <xdr:row>77</xdr:row>
      <xdr:rowOff>83127</xdr:rowOff>
    </xdr:to>
    <xdr:graphicFrame macro="">
      <xdr:nvGraphicFramePr>
        <xdr:cNvPr id="16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476250</xdr:colOff>
      <xdr:row>3</xdr:row>
      <xdr:rowOff>152400</xdr:rowOff>
    </xdr:from>
    <xdr:to>
      <xdr:col>20</xdr:col>
      <xdr:colOff>133350</xdr:colOff>
      <xdr:row>14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0.25515</cdr:x>
      <cdr:y>0</cdr:y>
    </cdr:from>
    <cdr:to>
      <cdr:x>0.94845</cdr:x>
      <cdr:y>0.08148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42958" y="0"/>
          <a:ext cx="2562229" cy="209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700">
              <a:latin typeface="Arial" pitchFamily="34" charset="0"/>
              <a:cs typeface="Arial" pitchFamily="34" charset="0"/>
            </a:rPr>
            <a:t>Deckung des Finanzierungsbedarfs über ...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457199</xdr:colOff>
      <xdr:row>31</xdr:row>
      <xdr:rowOff>117021</xdr:rowOff>
    </xdr:from>
    <xdr:to>
      <xdr:col>22</xdr:col>
      <xdr:colOff>711199</xdr:colOff>
      <xdr:row>43</xdr:row>
      <xdr:rowOff>78921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39688</xdr:colOff>
      <xdr:row>30</xdr:row>
      <xdr:rowOff>101603</xdr:rowOff>
    </xdr:from>
    <xdr:to>
      <xdr:col>13</xdr:col>
      <xdr:colOff>192088</xdr:colOff>
      <xdr:row>42</xdr:row>
      <xdr:rowOff>31753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12700</xdr:colOff>
      <xdr:row>30</xdr:row>
      <xdr:rowOff>101603</xdr:rowOff>
    </xdr:from>
    <xdr:to>
      <xdr:col>18</xdr:col>
      <xdr:colOff>165100</xdr:colOff>
      <xdr:row>42</xdr:row>
      <xdr:rowOff>31753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130174</xdr:colOff>
      <xdr:row>30</xdr:row>
      <xdr:rowOff>71438</xdr:rowOff>
    </xdr:from>
    <xdr:to>
      <xdr:col>7</xdr:col>
      <xdr:colOff>501650</xdr:colOff>
      <xdr:row>42</xdr:row>
      <xdr:rowOff>4763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955675</xdr:colOff>
      <xdr:row>37</xdr:row>
      <xdr:rowOff>63507</xdr:rowOff>
    </xdr:from>
    <xdr:to>
      <xdr:col>6</xdr:col>
      <xdr:colOff>247650</xdr:colOff>
      <xdr:row>53</xdr:row>
      <xdr:rowOff>15881</xdr:rowOff>
    </xdr:to>
    <xdr:graphicFrame macro="">
      <xdr:nvGraphicFramePr>
        <xdr:cNvPr id="8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39688</xdr:colOff>
      <xdr:row>38</xdr:row>
      <xdr:rowOff>6356</xdr:rowOff>
    </xdr:from>
    <xdr:to>
      <xdr:col>12</xdr:col>
      <xdr:colOff>192088</xdr:colOff>
      <xdr:row>49</xdr:row>
      <xdr:rowOff>127006</xdr:rowOff>
    </xdr:to>
    <xdr:graphicFrame macro="">
      <xdr:nvGraphicFramePr>
        <xdr:cNvPr id="9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663577</xdr:colOff>
      <xdr:row>38</xdr:row>
      <xdr:rowOff>14293</xdr:rowOff>
    </xdr:from>
    <xdr:to>
      <xdr:col>18</xdr:col>
      <xdr:colOff>46039</xdr:colOff>
      <xdr:row>49</xdr:row>
      <xdr:rowOff>134943</xdr:rowOff>
    </xdr:to>
    <xdr:graphicFrame macro="">
      <xdr:nvGraphicFramePr>
        <xdr:cNvPr id="10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28</xdr:row>
      <xdr:rowOff>85725</xdr:rowOff>
    </xdr:from>
    <xdr:to>
      <xdr:col>10</xdr:col>
      <xdr:colOff>742950</xdr:colOff>
      <xdr:row>40</xdr:row>
      <xdr:rowOff>47625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685800</xdr:colOff>
      <xdr:row>59</xdr:row>
      <xdr:rowOff>19049</xdr:rowOff>
    </xdr:from>
    <xdr:to>
      <xdr:col>18</xdr:col>
      <xdr:colOff>285750</xdr:colOff>
      <xdr:row>72</xdr:row>
      <xdr:rowOff>133349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123374</xdr:colOff>
      <xdr:row>59</xdr:row>
      <xdr:rowOff>127409</xdr:rowOff>
    </xdr:from>
    <xdr:to>
      <xdr:col>10</xdr:col>
      <xdr:colOff>494849</xdr:colOff>
      <xdr:row>71</xdr:row>
      <xdr:rowOff>89309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0.79755</cdr:x>
      <cdr:y>0</cdr:y>
    </cdr:from>
    <cdr:to>
      <cdr:x>0.99324</cdr:x>
      <cdr:y>0.35376</cdr:y>
    </cdr:to>
    <cdr:grpSp>
      <cdr:nvGrpSpPr>
        <cdr:cNvPr id="1183762" name="Group 18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3372919" y="0"/>
          <a:ext cx="827592" cy="667174"/>
          <a:chOff x="5571855" y="85818"/>
          <a:chExt cx="1338383" cy="1047337"/>
        </a:xfrm>
      </cdr:grpSpPr>
      <cdr:grpSp>
        <cdr:nvGrpSpPr>
          <cdr:cNvPr id="1183761" name="Group 17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5571855" y="243019"/>
            <a:ext cx="952640" cy="485387"/>
            <a:chOff x="5571855" y="243018"/>
            <a:chExt cx="952640" cy="485387"/>
          </a:xfrm>
        </cdr:grpSpPr>
        <cdr:grpSp>
          <cdr:nvGrpSpPr>
            <cdr:cNvPr id="1183746" name="Group 2"/>
            <cdr:cNvGrpSpPr>
              <a:grpSpLocks xmlns:a="http://schemas.openxmlformats.org/drawingml/2006/main"/>
            </cdr:cNvGrpSpPr>
          </cdr:nvGrpSpPr>
          <cdr:grpSpPr bwMode="auto">
            <a:xfrm xmlns:a="http://schemas.openxmlformats.org/drawingml/2006/main">
              <a:off x="5571858" y="523977"/>
              <a:ext cx="820788" cy="204428"/>
              <a:chOff x="5067996" y="903341"/>
              <a:chExt cx="913704" cy="163785"/>
            </a:xfrm>
          </cdr:grpSpPr>
          <cdr:sp macro="" textlink="">
            <cdr:nvSpPr>
              <cdr:cNvPr id="1183747" name="Rectangle 3"/>
              <cdr:cNvSpPr>
                <a:spLocks xmlns:a="http://schemas.openxmlformats.org/drawingml/2006/main" noChangeArrowheads="1"/>
              </cdr:cNvSpPr>
            </cdr:nvSpPr>
            <cdr:spPr bwMode="auto">
              <a:xfrm xmlns:a="http://schemas.openxmlformats.org/drawingml/2006/main">
                <a:off x="5067996" y="903341"/>
                <a:ext cx="123387" cy="96580"/>
              </a:xfrm>
              <a:prstGeom xmlns:a="http://schemas.openxmlformats.org/drawingml/2006/main" prst="rect">
                <a:avLst/>
              </a:prstGeom>
              <a:solidFill xmlns:a="http://schemas.openxmlformats.org/drawingml/2006/main">
                <a:srgbClr val="F08200"/>
              </a:solidFill>
              <a:ln xmlns:a="http://schemas.openxmlformats.org/drawingml/2006/main" w="19050">
                <a:solidFill>
                  <a:srgbClr val="FFFFFF"/>
                </a:solidFill>
                <a:miter lim="800000"/>
                <a:headEnd/>
                <a:tailEnd/>
              </a:ln>
            </cdr:spPr>
          </cdr:sp>
          <cdr:sp macro="" textlink="">
            <cdr:nvSpPr>
              <cdr:cNvPr id="1183748" name="Rectangle 4"/>
              <cdr:cNvSpPr>
                <a:spLocks xmlns:a="http://schemas.openxmlformats.org/drawingml/2006/main" noChangeArrowheads="1"/>
              </cdr:cNvSpPr>
            </cdr:nvSpPr>
            <cdr:spPr bwMode="auto">
              <a:xfrm xmlns:a="http://schemas.openxmlformats.org/drawingml/2006/main">
                <a:off x="5323713" y="904785"/>
                <a:ext cx="657987" cy="162341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cdr:spPr>
            <cdr:txBody>
              <a:bodyPr xmlns:a="http://schemas.openxmlformats.org/drawingml/2006/main" vertOverflow="clip" wrap="square" lIns="0" tIns="0" rIns="0" bIns="0" anchor="t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de-DE" sz="7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Aktuell</a:t>
                </a:r>
              </a:p>
            </cdr:txBody>
          </cdr:sp>
        </cdr:grpSp>
        <cdr:grpSp>
          <cdr:nvGrpSpPr>
            <cdr:cNvPr id="1183749" name="Group 5"/>
            <cdr:cNvGrpSpPr>
              <a:grpSpLocks xmlns:a="http://schemas.openxmlformats.org/drawingml/2006/main"/>
            </cdr:cNvGrpSpPr>
          </cdr:nvGrpSpPr>
          <cdr:grpSpPr bwMode="auto">
            <a:xfrm xmlns:a="http://schemas.openxmlformats.org/drawingml/2006/main">
              <a:off x="5571855" y="243018"/>
              <a:ext cx="952640" cy="200722"/>
              <a:chOff x="4104941" y="907400"/>
              <a:chExt cx="1062218" cy="159726"/>
            </a:xfrm>
          </cdr:grpSpPr>
          <cdr:sp macro="" textlink="">
            <cdr:nvSpPr>
              <cdr:cNvPr id="1183750" name="Rectangle 6"/>
              <cdr:cNvSpPr>
                <a:spLocks xmlns:a="http://schemas.openxmlformats.org/drawingml/2006/main" noChangeArrowheads="1"/>
              </cdr:cNvSpPr>
            </cdr:nvSpPr>
            <cdr:spPr bwMode="auto">
              <a:xfrm xmlns:a="http://schemas.openxmlformats.org/drawingml/2006/main">
                <a:off x="4104941" y="917907"/>
                <a:ext cx="123589" cy="90493"/>
              </a:xfrm>
              <a:prstGeom xmlns:a="http://schemas.openxmlformats.org/drawingml/2006/main" prst="rect">
                <a:avLst/>
              </a:prstGeom>
              <a:solidFill xmlns:a="http://schemas.openxmlformats.org/drawingml/2006/main">
                <a:srgbClr xmlns:mc="http://schemas.openxmlformats.org/markup-compatibility/2006" xmlns:a14="http://schemas.microsoft.com/office/drawing/2010/main" val="0E3C8A" mc:Ignorable="a14" a14:legacySpreadsheetColorIndex="25"/>
              </a:solidFill>
              <a:ln xmlns:a="http://schemas.openxmlformats.org/drawingml/2006/main" w="19050">
                <a:solidFill>
                  <a:srgbClr val="FFFFFF"/>
                </a:solidFill>
                <a:miter lim="800000"/>
                <a:headEnd/>
                <a:tailEnd/>
              </a:ln>
            </cdr:spPr>
          </cdr:sp>
          <cdr:sp macro="" textlink="">
            <cdr:nvSpPr>
              <cdr:cNvPr id="1183751" name="Rectangle 7"/>
              <cdr:cNvSpPr>
                <a:spLocks xmlns:a="http://schemas.openxmlformats.org/drawingml/2006/main" noChangeArrowheads="1"/>
              </cdr:cNvSpPr>
            </cdr:nvSpPr>
            <cdr:spPr bwMode="auto">
              <a:xfrm xmlns:a="http://schemas.openxmlformats.org/drawingml/2006/main">
                <a:off x="4362157" y="907400"/>
                <a:ext cx="805002" cy="159726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cdr:spPr>
            <cdr:txBody>
              <a:bodyPr xmlns:a="http://schemas.openxmlformats.org/drawingml/2006/main" vertOverflow="clip" wrap="square" lIns="0" tIns="0" rIns="0" bIns="0" anchor="t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de-DE" sz="700" b="0" i="0" baseline="0">
                    <a:effectLst/>
                    <a:latin typeface="Arial" pitchFamily="34" charset="0"/>
                    <a:ea typeface="+mn-ea"/>
                    <a:cs typeface="Arial" pitchFamily="34" charset="0"/>
                  </a:rPr>
                  <a:t>Herbst '19</a:t>
                </a:r>
              </a:p>
            </cdr:txBody>
          </cdr:sp>
        </cdr:grpSp>
        <cdr:grpSp>
          <cdr:nvGrpSpPr>
            <cdr:cNvPr id="1183752" name="Group 8"/>
            <cdr:cNvGrpSpPr>
              <a:grpSpLocks xmlns:a="http://schemas.openxmlformats.org/drawingml/2006/main"/>
            </cdr:cNvGrpSpPr>
          </cdr:nvGrpSpPr>
          <cdr:grpSpPr bwMode="auto">
            <a:xfrm xmlns:a="http://schemas.openxmlformats.org/drawingml/2006/main">
              <a:off x="5571858" y="382752"/>
              <a:ext cx="820789" cy="202626"/>
              <a:chOff x="4104942" y="904785"/>
              <a:chExt cx="915200" cy="162341"/>
            </a:xfrm>
          </cdr:grpSpPr>
          <cdr:sp macro="" textlink="">
            <cdr:nvSpPr>
              <cdr:cNvPr id="1183753" name="Rectangle 9"/>
              <cdr:cNvSpPr>
                <a:spLocks xmlns:a="http://schemas.openxmlformats.org/drawingml/2006/main" noChangeArrowheads="1"/>
              </cdr:cNvSpPr>
            </cdr:nvSpPr>
            <cdr:spPr bwMode="auto">
              <a:xfrm xmlns:a="http://schemas.openxmlformats.org/drawingml/2006/main">
                <a:off x="4104942" y="908230"/>
                <a:ext cx="123589" cy="98733"/>
              </a:xfrm>
              <a:prstGeom xmlns:a="http://schemas.openxmlformats.org/drawingml/2006/main" prst="rect">
                <a:avLst/>
              </a:prstGeom>
              <a:solidFill xmlns:a="http://schemas.openxmlformats.org/drawingml/2006/main">
                <a:srgbClr xmlns:mc="http://schemas.openxmlformats.org/markup-compatibility/2006" xmlns:a14="http://schemas.microsoft.com/office/drawing/2010/main" val="E6460F" mc:Ignorable="a14" a14:legacySpreadsheetColorIndex="26"/>
              </a:solidFill>
              <a:ln xmlns:a="http://schemas.openxmlformats.org/drawingml/2006/main" w="19050">
                <a:solidFill>
                  <a:srgbClr val="FFFFFF"/>
                </a:solidFill>
                <a:miter lim="800000"/>
                <a:headEnd/>
                <a:tailEnd/>
              </a:ln>
            </cdr:spPr>
          </cdr:sp>
          <cdr:sp macro="" textlink="">
            <cdr:nvSpPr>
              <cdr:cNvPr id="1183754" name="Rectangle 10"/>
              <cdr:cNvSpPr>
                <a:spLocks xmlns:a="http://schemas.openxmlformats.org/drawingml/2006/main" noChangeArrowheads="1"/>
              </cdr:cNvSpPr>
            </cdr:nvSpPr>
            <cdr:spPr bwMode="auto">
              <a:xfrm xmlns:a="http://schemas.openxmlformats.org/drawingml/2006/main">
                <a:off x="4362155" y="904785"/>
                <a:ext cx="657987" cy="162341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cdr:spPr>
            <cdr:txBody>
              <a:bodyPr xmlns:a="http://schemas.openxmlformats.org/drawingml/2006/main" vertOverflow="clip" wrap="square" lIns="0" tIns="0" rIns="0" bIns="0" anchor="t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de-DE" sz="700" b="0" i="0" baseline="0">
                    <a:effectLst/>
                    <a:latin typeface="Arial" pitchFamily="34" charset="0"/>
                    <a:ea typeface="+mn-ea"/>
                    <a:cs typeface="Arial" pitchFamily="34" charset="0"/>
                  </a:rPr>
                  <a:t>Frühjahr '20</a:t>
                </a:r>
              </a:p>
            </cdr:txBody>
          </cdr:sp>
        </cdr:grpSp>
      </cdr:grpSp>
      <cdr:grpSp>
        <cdr:nvGrpSpPr>
          <cdr:cNvPr id="1183760" name="Group 16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5571857" y="748278"/>
            <a:ext cx="1199746" cy="384877"/>
            <a:chOff x="5571857" y="748278"/>
            <a:chExt cx="1199746" cy="384877"/>
          </a:xfrm>
        </cdr:grpSpPr>
        <cdr:sp macro="" textlink="">
          <cdr:nvSpPr>
            <cdr:cNvPr id="1183756" name="Rectangle 12"/>
            <cdr:cNvSpPr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5571857" y="780733"/>
              <a:ext cx="104886" cy="120065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xmlns:mc="http://schemas.openxmlformats.org/markup-compatibility/2006" xmlns:a14="http://schemas.microsoft.com/office/drawing/2010/main" val="707172" mc:Ignorable="a14" a14:legacySpreadsheetColorIndex="28"/>
            </a:solidFill>
            <a:ln xmlns:a="http://schemas.openxmlformats.org/drawingml/2006/main" w="19050">
              <a:solidFill>
                <a:srgbClr val="FFFFFF"/>
              </a:solidFill>
              <a:miter lim="800000"/>
              <a:headEnd/>
              <a:tailEnd/>
            </a:ln>
          </cdr:spPr>
        </cdr:sp>
        <cdr:sp macro="" textlink="">
          <cdr:nvSpPr>
            <cdr:cNvPr id="1183757" name="Rectangle 13"/>
            <cdr:cNvSpPr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5801218" y="748278"/>
              <a:ext cx="970385" cy="384877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cdr:spPr>
          <cdr:txBody>
            <a:bodyPr xmlns:a="http://schemas.openxmlformats.org/drawingml/2006/main" vertOverflow="clip" wrap="square" lIns="0" tIns="0" rIns="0" bIns="0" anchor="t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de-DE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Schlechte/eher schlechte Lage</a:t>
              </a:r>
            </a:p>
          </cdr:txBody>
        </cdr:sp>
      </cdr:grpSp>
      <cdr:sp macro="" textlink="">
        <cdr:nvSpPr>
          <cdr:cNvPr id="1183758" name="Rectangle 14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571857" y="85818"/>
            <a:ext cx="1338381" cy="16283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vertOverflow="clip" wrap="square" lIns="0" tIns="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de-DE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Gute/sehr gute Lage</a:t>
            </a:r>
          </a:p>
        </cdr:txBody>
      </cdr: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247650</xdr:colOff>
      <xdr:row>3</xdr:row>
      <xdr:rowOff>38100</xdr:rowOff>
    </xdr:from>
    <xdr:to>
      <xdr:col>27</xdr:col>
      <xdr:colOff>438150</xdr:colOff>
      <xdr:row>15</xdr:row>
      <xdr:rowOff>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609600</xdr:colOff>
      <xdr:row>21</xdr:row>
      <xdr:rowOff>28575</xdr:rowOff>
    </xdr:from>
    <xdr:to>
      <xdr:col>38</xdr:col>
      <xdr:colOff>38100</xdr:colOff>
      <xdr:row>32</xdr:row>
      <xdr:rowOff>152400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381000</xdr:colOff>
      <xdr:row>3</xdr:row>
      <xdr:rowOff>38100</xdr:rowOff>
    </xdr:from>
    <xdr:to>
      <xdr:col>37</xdr:col>
      <xdr:colOff>571500</xdr:colOff>
      <xdr:row>15</xdr:row>
      <xdr:rowOff>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266700</xdr:colOff>
      <xdr:row>21</xdr:row>
      <xdr:rowOff>85725</xdr:rowOff>
    </xdr:from>
    <xdr:to>
      <xdr:col>27</xdr:col>
      <xdr:colOff>457200</xdr:colOff>
      <xdr:row>33</xdr:row>
      <xdr:rowOff>47625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47625</xdr:colOff>
      <xdr:row>3</xdr:row>
      <xdr:rowOff>9525</xdr:rowOff>
    </xdr:from>
    <xdr:to>
      <xdr:col>19</xdr:col>
      <xdr:colOff>238125</xdr:colOff>
      <xdr:row>14</xdr:row>
      <xdr:rowOff>133350</xdr:rowOff>
    </xdr:to>
    <xdr:graphicFrame macro="">
      <xdr:nvGraphicFramePr>
        <xdr:cNvPr id="1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20</xdr:col>
      <xdr:colOff>84068</xdr:colOff>
      <xdr:row>26</xdr:row>
      <xdr:rowOff>106433</xdr:rowOff>
    </xdr:from>
    <xdr:to>
      <xdr:col>24</xdr:col>
      <xdr:colOff>274568</xdr:colOff>
      <xdr:row>38</xdr:row>
      <xdr:rowOff>68333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0.51453</cdr:x>
      <cdr:y>0.52628</cdr:y>
    </cdr:from>
    <cdr:to>
      <cdr:x>0.5266</cdr:x>
      <cdr:y>0.58847</cdr:y>
    </cdr:to>
    <cdr:sp macro="" textlink="">
      <cdr:nvSpPr>
        <cdr:cNvPr id="132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40709" y="1406755"/>
          <a:ext cx="78293" cy="1658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Frutiger 45 Light"/>
            </a:rPr>
            <a:t> </a:t>
          </a:r>
        </a:p>
      </cdr:txBody>
    </cdr:sp>
  </cdr:relSizeAnchor>
  <cdr:relSizeAnchor xmlns:cdr="http://schemas.openxmlformats.org/drawingml/2006/chartDrawing">
    <cdr:from>
      <cdr:x>0.51453</cdr:x>
      <cdr:y>0.52628</cdr:y>
    </cdr:from>
    <cdr:to>
      <cdr:x>0.5266</cdr:x>
      <cdr:y>0.58847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40709" y="1406755"/>
          <a:ext cx="78293" cy="1658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Frutiger 45 Light"/>
            </a:rPr>
            <a:t>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581025</xdr:colOff>
      <xdr:row>6</xdr:row>
      <xdr:rowOff>47625</xdr:rowOff>
    </xdr:from>
    <xdr:to>
      <xdr:col>21</xdr:col>
      <xdr:colOff>9525</xdr:colOff>
      <xdr:row>16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0.067</cdr:x>
      <cdr:y>0</cdr:y>
    </cdr:from>
    <cdr:to>
      <cdr:x>0.53235</cdr:x>
      <cdr:y>0.21705</cdr:y>
    </cdr:to>
    <cdr:grpSp>
      <cdr:nvGrpSpPr>
        <cdr:cNvPr id="1183762" name="Group 18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216980" y="0"/>
          <a:ext cx="1507035" cy="411413"/>
          <a:chOff x="5571855" y="85818"/>
          <a:chExt cx="1935524" cy="642588"/>
        </a:xfrm>
      </cdr:grpSpPr>
      <cdr:grpSp>
        <cdr:nvGrpSpPr>
          <cdr:cNvPr id="1183761" name="Group 17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5571855" y="243018"/>
            <a:ext cx="952639" cy="485388"/>
            <a:chOff x="5571855" y="243018"/>
            <a:chExt cx="952640" cy="485387"/>
          </a:xfrm>
        </cdr:grpSpPr>
        <cdr:grpSp>
          <cdr:nvGrpSpPr>
            <cdr:cNvPr id="1183746" name="Group 2"/>
            <cdr:cNvGrpSpPr>
              <a:grpSpLocks xmlns:a="http://schemas.openxmlformats.org/drawingml/2006/main"/>
            </cdr:cNvGrpSpPr>
          </cdr:nvGrpSpPr>
          <cdr:grpSpPr bwMode="auto">
            <a:xfrm xmlns:a="http://schemas.openxmlformats.org/drawingml/2006/main">
              <a:off x="5571858" y="523976"/>
              <a:ext cx="820788" cy="204429"/>
              <a:chOff x="5067996" y="903341"/>
              <a:chExt cx="913704" cy="163785"/>
            </a:xfrm>
          </cdr:grpSpPr>
          <cdr:sp macro="" textlink="">
            <cdr:nvSpPr>
              <cdr:cNvPr id="1183747" name="Rectangle 3"/>
              <cdr:cNvSpPr>
                <a:spLocks xmlns:a="http://schemas.openxmlformats.org/drawingml/2006/main" noChangeArrowheads="1"/>
              </cdr:cNvSpPr>
            </cdr:nvSpPr>
            <cdr:spPr bwMode="auto">
              <a:xfrm xmlns:a="http://schemas.openxmlformats.org/drawingml/2006/main">
                <a:off x="5067996" y="903341"/>
                <a:ext cx="123387" cy="96580"/>
              </a:xfrm>
              <a:prstGeom xmlns:a="http://schemas.openxmlformats.org/drawingml/2006/main" prst="rect">
                <a:avLst/>
              </a:prstGeom>
              <a:solidFill xmlns:a="http://schemas.openxmlformats.org/drawingml/2006/main">
                <a:srgbClr val="F08200"/>
              </a:solidFill>
              <a:ln xmlns:a="http://schemas.openxmlformats.org/drawingml/2006/main" w="19050">
                <a:solidFill>
                  <a:srgbClr val="FFFFFF"/>
                </a:solidFill>
                <a:miter lim="800000"/>
                <a:headEnd/>
                <a:tailEnd/>
              </a:ln>
            </cdr:spPr>
          </cdr:sp>
          <cdr:sp macro="" textlink="">
            <cdr:nvSpPr>
              <cdr:cNvPr id="1183748" name="Rectangle 4"/>
              <cdr:cNvSpPr>
                <a:spLocks xmlns:a="http://schemas.openxmlformats.org/drawingml/2006/main" noChangeArrowheads="1"/>
              </cdr:cNvSpPr>
            </cdr:nvSpPr>
            <cdr:spPr bwMode="auto">
              <a:xfrm xmlns:a="http://schemas.openxmlformats.org/drawingml/2006/main">
                <a:off x="5323713" y="904785"/>
                <a:ext cx="657987" cy="162341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cdr:spPr>
            <cdr:txBody>
              <a:bodyPr xmlns:a="http://schemas.openxmlformats.org/drawingml/2006/main" vertOverflow="clip" wrap="square" lIns="0" tIns="0" rIns="0" bIns="0" anchor="t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Aktuell</a:t>
                </a:r>
              </a:p>
            </cdr:txBody>
          </cdr:sp>
        </cdr:grpSp>
        <cdr:grpSp>
          <cdr:nvGrpSpPr>
            <cdr:cNvPr id="1183749" name="Group 5"/>
            <cdr:cNvGrpSpPr>
              <a:grpSpLocks xmlns:a="http://schemas.openxmlformats.org/drawingml/2006/main"/>
            </cdr:cNvGrpSpPr>
          </cdr:nvGrpSpPr>
          <cdr:grpSpPr bwMode="auto">
            <a:xfrm xmlns:a="http://schemas.openxmlformats.org/drawingml/2006/main">
              <a:off x="5571855" y="243018"/>
              <a:ext cx="952640" cy="200721"/>
              <a:chOff x="4104941" y="907400"/>
              <a:chExt cx="1062218" cy="159726"/>
            </a:xfrm>
          </cdr:grpSpPr>
          <cdr:sp macro="" textlink="">
            <cdr:nvSpPr>
              <cdr:cNvPr id="1183750" name="Rectangle 6"/>
              <cdr:cNvSpPr>
                <a:spLocks xmlns:a="http://schemas.openxmlformats.org/drawingml/2006/main" noChangeArrowheads="1"/>
              </cdr:cNvSpPr>
            </cdr:nvSpPr>
            <cdr:spPr bwMode="auto">
              <a:xfrm xmlns:a="http://schemas.openxmlformats.org/drawingml/2006/main">
                <a:off x="4104941" y="917907"/>
                <a:ext cx="123589" cy="90493"/>
              </a:xfrm>
              <a:prstGeom xmlns:a="http://schemas.openxmlformats.org/drawingml/2006/main" prst="rect">
                <a:avLst/>
              </a:prstGeom>
              <a:solidFill xmlns:a="http://schemas.openxmlformats.org/drawingml/2006/main">
                <a:srgbClr xmlns:mc="http://schemas.openxmlformats.org/markup-compatibility/2006" xmlns:a14="http://schemas.microsoft.com/office/drawing/2010/main" val="0E3C8A" mc:Ignorable="a14" a14:legacySpreadsheetColorIndex="25"/>
              </a:solidFill>
              <a:ln xmlns:a="http://schemas.openxmlformats.org/drawingml/2006/main" w="19050">
                <a:solidFill>
                  <a:srgbClr val="FFFFFF"/>
                </a:solidFill>
                <a:miter lim="800000"/>
                <a:headEnd/>
                <a:tailEnd/>
              </a:ln>
            </cdr:spPr>
          </cdr:sp>
          <cdr:sp macro="" textlink="">
            <cdr:nvSpPr>
              <cdr:cNvPr id="1183751" name="Rectangle 7"/>
              <cdr:cNvSpPr>
                <a:spLocks xmlns:a="http://schemas.openxmlformats.org/drawingml/2006/main" noChangeArrowheads="1"/>
              </cdr:cNvSpPr>
            </cdr:nvSpPr>
            <cdr:spPr bwMode="auto">
              <a:xfrm xmlns:a="http://schemas.openxmlformats.org/drawingml/2006/main">
                <a:off x="4362157" y="907400"/>
                <a:ext cx="805002" cy="159726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cdr:spPr>
            <cdr:txBody>
              <a:bodyPr xmlns:a="http://schemas.openxmlformats.org/drawingml/2006/main" vertOverflow="clip" wrap="square" lIns="0" tIns="0" rIns="0" bIns="0" anchor="t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de-DE" sz="800" b="0" i="0" baseline="0">
                    <a:effectLst/>
                    <a:latin typeface="Arial" pitchFamily="34" charset="0"/>
                    <a:ea typeface="+mn-ea"/>
                    <a:cs typeface="Arial" pitchFamily="34" charset="0"/>
                  </a:rPr>
                  <a:t>Herbst '19</a:t>
                </a:r>
              </a:p>
            </cdr:txBody>
          </cdr:sp>
        </cdr:grpSp>
        <cdr:grpSp>
          <cdr:nvGrpSpPr>
            <cdr:cNvPr id="1183752" name="Group 8"/>
            <cdr:cNvGrpSpPr>
              <a:grpSpLocks xmlns:a="http://schemas.openxmlformats.org/drawingml/2006/main"/>
            </cdr:cNvGrpSpPr>
          </cdr:nvGrpSpPr>
          <cdr:grpSpPr bwMode="auto">
            <a:xfrm xmlns:a="http://schemas.openxmlformats.org/drawingml/2006/main">
              <a:off x="5571858" y="382752"/>
              <a:ext cx="820789" cy="202626"/>
              <a:chOff x="4104942" y="904785"/>
              <a:chExt cx="915200" cy="162341"/>
            </a:xfrm>
          </cdr:grpSpPr>
          <cdr:sp macro="" textlink="">
            <cdr:nvSpPr>
              <cdr:cNvPr id="1183753" name="Rectangle 9"/>
              <cdr:cNvSpPr>
                <a:spLocks xmlns:a="http://schemas.openxmlformats.org/drawingml/2006/main" noChangeArrowheads="1"/>
              </cdr:cNvSpPr>
            </cdr:nvSpPr>
            <cdr:spPr bwMode="auto">
              <a:xfrm xmlns:a="http://schemas.openxmlformats.org/drawingml/2006/main">
                <a:off x="4104942" y="908230"/>
                <a:ext cx="123589" cy="98733"/>
              </a:xfrm>
              <a:prstGeom xmlns:a="http://schemas.openxmlformats.org/drawingml/2006/main" prst="rect">
                <a:avLst/>
              </a:prstGeom>
              <a:solidFill xmlns:a="http://schemas.openxmlformats.org/drawingml/2006/main">
                <a:srgbClr xmlns:mc="http://schemas.openxmlformats.org/markup-compatibility/2006" xmlns:a14="http://schemas.microsoft.com/office/drawing/2010/main" val="E6460F" mc:Ignorable="a14" a14:legacySpreadsheetColorIndex="26"/>
              </a:solidFill>
              <a:ln xmlns:a="http://schemas.openxmlformats.org/drawingml/2006/main" w="19050">
                <a:solidFill>
                  <a:srgbClr val="FFFFFF"/>
                </a:solidFill>
                <a:miter lim="800000"/>
                <a:headEnd/>
                <a:tailEnd/>
              </a:ln>
            </cdr:spPr>
          </cdr:sp>
          <cdr:sp macro="" textlink="">
            <cdr:nvSpPr>
              <cdr:cNvPr id="1183754" name="Rectangle 10"/>
              <cdr:cNvSpPr>
                <a:spLocks xmlns:a="http://schemas.openxmlformats.org/drawingml/2006/main" noChangeArrowheads="1"/>
              </cdr:cNvSpPr>
            </cdr:nvSpPr>
            <cdr:spPr bwMode="auto">
              <a:xfrm xmlns:a="http://schemas.openxmlformats.org/drawingml/2006/main">
                <a:off x="4362155" y="904785"/>
                <a:ext cx="657987" cy="162341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cdr:spPr>
            <cdr:txBody>
              <a:bodyPr xmlns:a="http://schemas.openxmlformats.org/drawingml/2006/main" vertOverflow="clip" wrap="square" lIns="0" tIns="0" rIns="0" bIns="0" anchor="t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de-DE" sz="800" b="0" i="0" baseline="0">
                    <a:effectLst/>
                    <a:latin typeface="Arial" pitchFamily="34" charset="0"/>
                    <a:ea typeface="+mn-ea"/>
                    <a:cs typeface="Arial" pitchFamily="34" charset="0"/>
                  </a:rPr>
                  <a:t>Frühjahr '20</a:t>
                </a:r>
              </a:p>
            </cdr:txBody>
          </cdr:sp>
        </cdr:grpSp>
      </cdr:grpSp>
      <cdr:grpSp>
        <cdr:nvGrpSpPr>
          <cdr:cNvPr id="1183760" name="Group 16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6489335" y="232953"/>
            <a:ext cx="1018044" cy="289575"/>
            <a:chOff x="6489335" y="232955"/>
            <a:chExt cx="1018044" cy="289574"/>
          </a:xfrm>
        </cdr:grpSpPr>
        <cdr:sp macro="" textlink="">
          <cdr:nvSpPr>
            <cdr:cNvPr id="1183756" name="Rectangle 12"/>
            <cdr:cNvSpPr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6489335" y="261740"/>
              <a:ext cx="104886" cy="120064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xmlns:mc="http://schemas.openxmlformats.org/markup-compatibility/2006" xmlns:a14="http://schemas.microsoft.com/office/drawing/2010/main" val="707172" mc:Ignorable="a14" a14:legacySpreadsheetColorIndex="28"/>
            </a:solidFill>
            <a:ln xmlns:a="http://schemas.openxmlformats.org/drawingml/2006/main" w="19050">
              <a:solidFill>
                <a:srgbClr val="FFFFFF"/>
              </a:solidFill>
              <a:miter lim="800000"/>
              <a:headEnd/>
              <a:tailEnd/>
            </a:ln>
          </cdr:spPr>
        </cdr:sp>
        <cdr:sp macro="" textlink="">
          <cdr:nvSpPr>
            <cdr:cNvPr id="1183757" name="Rectangle 13"/>
            <cdr:cNvSpPr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6620831" y="232955"/>
              <a:ext cx="886548" cy="289574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cdr:spPr>
          <cdr:txBody>
            <a:bodyPr xmlns:a="http://schemas.openxmlformats.org/drawingml/2006/main" vertOverflow="clip" wrap="square" lIns="0" tIns="0" rIns="0" bIns="0" anchor="t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Verschlechtern</a:t>
              </a:r>
            </a:p>
          </cdr:txBody>
        </cdr:sp>
      </cdr:grpSp>
      <cdr:sp macro="" textlink="">
        <cdr:nvSpPr>
          <cdr:cNvPr id="1183758" name="Rectangle 14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571858" y="85818"/>
            <a:ext cx="981342" cy="16186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vertOverflow="clip" wrap="square" lIns="0" tIns="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Verbessern</a:t>
            </a:r>
          </a:p>
        </cdr:txBody>
      </cdr:sp>
    </cdr:grp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22</xdr:row>
      <xdr:rowOff>123825</xdr:rowOff>
    </xdr:from>
    <xdr:to>
      <xdr:col>15</xdr:col>
      <xdr:colOff>342900</xdr:colOff>
      <xdr:row>42</xdr:row>
      <xdr:rowOff>133350</xdr:rowOff>
    </xdr:to>
    <xdr:graphicFrame macro="">
      <xdr:nvGraphicFramePr>
        <xdr:cNvPr id="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zag.vrnet\DFS$\Prognoseheft\Prognosehef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2080110071035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noseheft/Prognosehef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KTE/Mittelstandsumfrage/Gem.%20Mittelstandsbericht%20Herbst%202014/MIM14H_Graphiken%20f&#252;r%20Presse%20Interview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DUKTE\Mittelstandsumfrage\Herbst%202012\KreditmaerkteUndKonjunktur_Branchen_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DUKTE\Mittelstandsumfrage\Herbst%202012\MU12H_viele_Graphik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c\dfs$\DZ_HOMES\XN07192\DATA\CN\Excel\ifo_sektoren_langfristi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c\dfs$\DZ_HOMES\XN07192\DATA\CN\Word\Logistik\Logistik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C\DFS$\DZ_HOMES\XN07192\DATA\CN\Word\Druck\Druck_Papier_Verlage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LFE"/>
      <sheetName val="IN1_ZiWe"/>
      <sheetName val="IN2_Cons"/>
      <sheetName val="IN3-Oil"/>
      <sheetName val="IN4_Reuters"/>
      <sheetName val="IN5_EWU"/>
      <sheetName val="IN6_USA"/>
      <sheetName val="IN7_Jap_CHN"/>
      <sheetName val="IN8_Europa"/>
      <sheetName val="IN9_10Laender"/>
      <sheetName val="IN10_Welt"/>
      <sheetName val="OUT1"/>
      <sheetName val="OUT2"/>
      <sheetName val="OUT3"/>
      <sheetName val="OUT4"/>
      <sheetName val="OUT5"/>
      <sheetName val="OUT6"/>
      <sheetName val="OUT7"/>
      <sheetName val="OUT8"/>
      <sheetName val="OUT9"/>
      <sheetName val="OUT10"/>
      <sheetName val="Alternativ"/>
      <sheetName val="Deutsch"/>
      <sheetName val="Englisch"/>
      <sheetName val="Tab Private WP"/>
      <sheetName val="Rentenheft klein"/>
      <sheetName val="Deutsch (neu)"/>
      <sheetName val="Englisch (neu)"/>
      <sheetName val="Englisch (xx)"/>
      <sheetName val="IN_EUROLaender"/>
      <sheetName val="OUT Euroländer 1"/>
      <sheetName val="OUT Euroländer 2"/>
      <sheetName val="Grafiken Eurolaende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>
        <row r="25">
          <cell r="E25" t="str">
            <v>01 I</v>
          </cell>
          <cell r="F25" t="str">
            <v>II</v>
          </cell>
          <cell r="G25" t="str">
            <v>III</v>
          </cell>
          <cell r="H25" t="str">
            <v>IV</v>
          </cell>
          <cell r="I25" t="str">
            <v>02 I</v>
          </cell>
          <cell r="J25" t="str">
            <v>II</v>
          </cell>
          <cell r="K25" t="str">
            <v>III</v>
          </cell>
          <cell r="L25" t="str">
            <v>IV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9">
          <cell r="C9" t="str">
            <v>Leitzins (Fed Funds Target)</v>
          </cell>
          <cell r="D9">
            <v>39871.388981481483</v>
          </cell>
          <cell r="E9" t="str">
            <v>+ 3 Monate</v>
          </cell>
          <cell r="F9" t="str">
            <v>+ 6 Monate</v>
          </cell>
          <cell r="G9" t="str">
            <v>+ 12 Monate</v>
          </cell>
          <cell r="H9" t="str">
            <v>Ende 2009</v>
          </cell>
        </row>
        <row r="10">
          <cell r="C10" t="str">
            <v>3-Monats-Satz (Libor)</v>
          </cell>
          <cell r="D10">
            <v>0.56999999999999995</v>
          </cell>
          <cell r="E10">
            <v>0.5</v>
          </cell>
          <cell r="F10">
            <v>0.55000000000000004</v>
          </cell>
          <cell r="G10">
            <v>0.7</v>
          </cell>
          <cell r="H10">
            <v>0.7</v>
          </cell>
        </row>
        <row r="11">
          <cell r="B11" t="str">
            <v>US-Zinsen</v>
          </cell>
          <cell r="C11" t="str">
            <v>10-Jahres-Rendite *</v>
          </cell>
          <cell r="D11">
            <v>1.8697999999999999</v>
          </cell>
          <cell r="E11">
            <v>2.2000000000000002</v>
          </cell>
          <cell r="F11">
            <v>2.5</v>
          </cell>
          <cell r="G11">
            <v>3</v>
          </cell>
          <cell r="H11">
            <v>3</v>
          </cell>
        </row>
        <row r="12">
          <cell r="C12" t="str">
            <v>Leitzins (Fed Funds Target)</v>
          </cell>
          <cell r="D12">
            <v>0.25</v>
          </cell>
          <cell r="E12">
            <v>0.25</v>
          </cell>
          <cell r="F12">
            <v>0.25</v>
          </cell>
          <cell r="G12">
            <v>0.25</v>
          </cell>
          <cell r="H12">
            <v>0.25</v>
          </cell>
        </row>
        <row r="13">
          <cell r="B13" t="str">
            <v>EWU-Zinsen</v>
          </cell>
          <cell r="C13" t="str">
            <v>3-Monats-Satz (Libor)</v>
          </cell>
          <cell r="D13">
            <v>1.26125</v>
          </cell>
          <cell r="E13">
            <v>1</v>
          </cell>
          <cell r="F13">
            <v>0.7</v>
          </cell>
          <cell r="G13">
            <v>0.5</v>
          </cell>
          <cell r="H13">
            <v>0.5</v>
          </cell>
        </row>
        <row r="14">
          <cell r="C14" t="str">
            <v>10-Jahres-Rendite *</v>
          </cell>
          <cell r="D14">
            <v>2.9871000000000003</v>
          </cell>
          <cell r="E14">
            <v>2.2999999999999998</v>
          </cell>
          <cell r="F14">
            <v>2.6</v>
          </cell>
          <cell r="G14">
            <v>3.7</v>
          </cell>
          <cell r="H14">
            <v>3.5</v>
          </cell>
        </row>
        <row r="15">
          <cell r="C15" t="str">
            <v>3-Monats-Satz (Euribor)</v>
          </cell>
          <cell r="D15">
            <v>1.4179999999999999</v>
          </cell>
          <cell r="E15">
            <v>1</v>
          </cell>
          <cell r="F15">
            <v>0.6</v>
          </cell>
          <cell r="G15">
            <v>0.6</v>
          </cell>
          <cell r="H15">
            <v>0.6</v>
          </cell>
        </row>
        <row r="16">
          <cell r="B16" t="str">
            <v>EWU-Zinsen</v>
          </cell>
          <cell r="C16" t="str">
            <v>10-Jahres-Rendite</v>
          </cell>
          <cell r="D16">
            <v>1.899</v>
          </cell>
          <cell r="E16">
            <v>1.75</v>
          </cell>
          <cell r="F16">
            <v>1.5</v>
          </cell>
          <cell r="G16">
            <v>2</v>
          </cell>
          <cell r="H16">
            <v>2</v>
          </cell>
        </row>
        <row r="17">
          <cell r="C17" t="str">
            <v>Leitzins (EZB-Repo-Satz)</v>
          </cell>
          <cell r="D17">
            <v>2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</row>
        <row r="18">
          <cell r="B18" t="str">
            <v>Japan-Zinsen</v>
          </cell>
          <cell r="C18" t="str">
            <v>3-Monats-Satz (Euribor)</v>
          </cell>
          <cell r="D18">
            <v>1.8480000000000001</v>
          </cell>
          <cell r="E18">
            <v>1.65</v>
          </cell>
          <cell r="F18">
            <v>1.5</v>
          </cell>
          <cell r="G18">
            <v>1.4</v>
          </cell>
          <cell r="H18">
            <v>1.4</v>
          </cell>
        </row>
        <row r="19">
          <cell r="C19" t="str">
            <v>10-Jahres-Rendite</v>
          </cell>
          <cell r="D19">
            <v>3.11</v>
          </cell>
          <cell r="E19">
            <v>2.7</v>
          </cell>
          <cell r="F19">
            <v>3</v>
          </cell>
          <cell r="G19">
            <v>3.6</v>
          </cell>
          <cell r="H19">
            <v>3.4</v>
          </cell>
        </row>
        <row r="20">
          <cell r="C20" t="str">
            <v>3-Monats-Satz (Tibor)</v>
          </cell>
          <cell r="D20">
            <v>0.33500000000000002</v>
          </cell>
          <cell r="E20">
            <v>0.2</v>
          </cell>
          <cell r="F20">
            <v>0.2</v>
          </cell>
          <cell r="G20">
            <v>0.25</v>
          </cell>
          <cell r="H20">
            <v>0.25</v>
          </cell>
        </row>
        <row r="21">
          <cell r="B21" t="str">
            <v>Japan-Zinsen</v>
          </cell>
          <cell r="C21" t="str">
            <v>10-Jahres-Rendite *</v>
          </cell>
          <cell r="D21">
            <v>0.98799999999999999</v>
          </cell>
          <cell r="E21">
            <v>1.1000000000000001</v>
          </cell>
          <cell r="F21">
            <v>1.3</v>
          </cell>
          <cell r="G21">
            <v>1.5</v>
          </cell>
          <cell r="H21">
            <v>1.5</v>
          </cell>
        </row>
        <row r="22">
          <cell r="C22" t="str">
            <v>Overnight target rate</v>
          </cell>
          <cell r="D22">
            <v>0.1</v>
          </cell>
          <cell r="E22">
            <v>0.1</v>
          </cell>
          <cell r="F22">
            <v>0.1</v>
          </cell>
          <cell r="G22">
            <v>0.1</v>
          </cell>
          <cell r="H22">
            <v>0.1</v>
          </cell>
        </row>
        <row r="23">
          <cell r="B23" t="str">
            <v>Wechselkurse</v>
          </cell>
          <cell r="C23" t="str">
            <v>3-Monats-Satz (Tibor)</v>
          </cell>
          <cell r="D23">
            <v>0.70199999999999996</v>
          </cell>
          <cell r="E23">
            <v>0.6</v>
          </cell>
          <cell r="F23">
            <v>0.55000000000000004</v>
          </cell>
          <cell r="G23">
            <v>0.5</v>
          </cell>
          <cell r="H23">
            <v>0.5</v>
          </cell>
        </row>
        <row r="24">
          <cell r="C24" t="str">
            <v>10-Jahres-Rendite *</v>
          </cell>
          <cell r="D24">
            <v>1.2749999999999999</v>
          </cell>
          <cell r="E24">
            <v>1.2</v>
          </cell>
          <cell r="F24">
            <v>1.25</v>
          </cell>
          <cell r="G24">
            <v>1.35</v>
          </cell>
          <cell r="H24">
            <v>1.35</v>
          </cell>
        </row>
        <row r="25">
          <cell r="C25" t="str">
            <v>JPY pro USD</v>
          </cell>
          <cell r="D25">
            <v>77.910195294479465</v>
          </cell>
          <cell r="E25">
            <v>78.740157480314963</v>
          </cell>
          <cell r="F25">
            <v>84.615384615384613</v>
          </cell>
          <cell r="G25">
            <v>85.714285714285722</v>
          </cell>
          <cell r="H25">
            <v>85.714285714285722</v>
          </cell>
        </row>
        <row r="26">
          <cell r="B26" t="str">
            <v>Wechselkurse</v>
          </cell>
          <cell r="C26" t="str">
            <v>JPY pro EUR</v>
          </cell>
          <cell r="D26">
            <v>101.33</v>
          </cell>
          <cell r="E26">
            <v>100</v>
          </cell>
          <cell r="F26">
            <v>110</v>
          </cell>
          <cell r="G26">
            <v>120</v>
          </cell>
          <cell r="H26">
            <v>120</v>
          </cell>
        </row>
        <row r="27">
          <cell r="C27" t="str">
            <v>USD pro EUR</v>
          </cell>
          <cell r="D27">
            <v>1.2637999999999998</v>
          </cell>
          <cell r="E27">
            <v>1.3</v>
          </cell>
          <cell r="F27">
            <v>1.25</v>
          </cell>
          <cell r="G27">
            <v>1.2</v>
          </cell>
          <cell r="H27">
            <v>1.23</v>
          </cell>
        </row>
        <row r="28">
          <cell r="C28" t="str">
            <v>JPY pro USD</v>
          </cell>
          <cell r="D28">
            <v>97.697420477923743</v>
          </cell>
          <cell r="E28">
            <v>96.153846153846146</v>
          </cell>
          <cell r="F28">
            <v>108</v>
          </cell>
          <cell r="G28">
            <v>116.66666666666667</v>
          </cell>
          <cell r="H28">
            <v>112.5</v>
          </cell>
        </row>
        <row r="29">
          <cell r="B29" t="str">
            <v>NACHRICHTLICH: CONSENSUS-PROGNOSEN</v>
          </cell>
          <cell r="C29" t="str">
            <v>JPY pro EUR</v>
          </cell>
          <cell r="D29">
            <v>123.47</v>
          </cell>
          <cell r="E29">
            <v>125</v>
          </cell>
          <cell r="F29">
            <v>135</v>
          </cell>
          <cell r="G29">
            <v>140</v>
          </cell>
          <cell r="H29">
            <v>138.375</v>
          </cell>
        </row>
        <row r="31">
          <cell r="B31" t="str">
            <v>Nachrichtlich: Consensus-Prognosen</v>
          </cell>
        </row>
        <row r="32">
          <cell r="B32" t="str">
            <v>Umfrage vom 09.01.12</v>
          </cell>
          <cell r="F32" t="str">
            <v>aktuell</v>
          </cell>
          <cell r="G32" t="str">
            <v>+ 3 Monate</v>
          </cell>
          <cell r="H32" t="str">
            <v>+ 12 Monate</v>
          </cell>
        </row>
        <row r="33">
          <cell r="C33" t="str">
            <v>Umfrage vom 09.03.09</v>
          </cell>
          <cell r="F33" t="str">
            <v>aktuell</v>
          </cell>
          <cell r="G33" t="str">
            <v>+ 3 Monate</v>
          </cell>
          <cell r="H33" t="str">
            <v>+ 12 Monate</v>
          </cell>
        </row>
        <row r="34">
          <cell r="C34" t="str">
            <v>US-3-Monats-Zins (Treasury Bill)</v>
          </cell>
          <cell r="F34">
            <v>0</v>
          </cell>
          <cell r="G34">
            <v>0.1</v>
          </cell>
          <cell r="H34">
            <v>0.2</v>
          </cell>
        </row>
        <row r="35">
          <cell r="C35" t="str">
            <v>US-3-Monats-Zins (Treasury Bill)</v>
          </cell>
          <cell r="F35">
            <v>0.2</v>
          </cell>
          <cell r="G35">
            <v>0.3</v>
          </cell>
          <cell r="H35">
            <v>0.5</v>
          </cell>
        </row>
        <row r="36">
          <cell r="C36" t="str">
            <v>US-10-Jahres-Rendite</v>
          </cell>
          <cell r="F36">
            <v>2.9</v>
          </cell>
          <cell r="G36">
            <v>2.9</v>
          </cell>
          <cell r="H36">
            <v>3.4</v>
          </cell>
        </row>
        <row r="37">
          <cell r="C37" t="str">
            <v>Euro-3-Monats-Zins (Euribor)</v>
          </cell>
          <cell r="F37">
            <v>1.7</v>
          </cell>
          <cell r="G37">
            <v>1.4</v>
          </cell>
          <cell r="H37">
            <v>1.5</v>
          </cell>
        </row>
        <row r="38">
          <cell r="C38" t="str">
            <v>Euro-10-Jahres-Rendite</v>
          </cell>
          <cell r="F38">
            <v>2.9</v>
          </cell>
          <cell r="G38">
            <v>2.8</v>
          </cell>
          <cell r="H38">
            <v>3.3</v>
          </cell>
        </row>
        <row r="39">
          <cell r="C39" t="str">
            <v>Yen-3-Monats-Zins (Cert of Deposit)</v>
          </cell>
          <cell r="F39">
            <v>0.8</v>
          </cell>
          <cell r="G39">
            <v>0.6</v>
          </cell>
          <cell r="H39">
            <v>0.5</v>
          </cell>
        </row>
        <row r="40">
          <cell r="C40" t="str">
            <v>Yen-10-Jahres-Rendite</v>
          </cell>
          <cell r="F40">
            <v>1.3</v>
          </cell>
          <cell r="G40">
            <v>1.2</v>
          </cell>
          <cell r="H40">
            <v>1.3</v>
          </cell>
        </row>
        <row r="41">
          <cell r="C41" t="str">
            <v>USD pro EUR</v>
          </cell>
          <cell r="F41">
            <v>1.264</v>
          </cell>
          <cell r="G41">
            <v>1.268</v>
          </cell>
          <cell r="H41">
            <v>1.298</v>
          </cell>
        </row>
        <row r="42">
          <cell r="C42" t="str">
            <v>JPY pro USD</v>
          </cell>
          <cell r="F42">
            <v>98.87</v>
          </cell>
          <cell r="G42">
            <v>96.01</v>
          </cell>
          <cell r="H42">
            <v>99.57</v>
          </cell>
        </row>
        <row r="43">
          <cell r="B43" t="str">
            <v>* bei halbjährlicher Zinszahlung</v>
          </cell>
        </row>
        <row r="44">
          <cell r="B44" t="str">
            <v>* bei halbjährlicher Zinszahlung</v>
          </cell>
        </row>
        <row r="55">
          <cell r="B55" t="str">
            <v>Dollar interest rates</v>
          </cell>
          <cell r="D55" t="str">
            <v>actual</v>
          </cell>
          <cell r="E55" t="str">
            <v>+ 3 months</v>
          </cell>
          <cell r="F55" t="str">
            <v>+ 6 months</v>
          </cell>
          <cell r="G55" t="str">
            <v>+ 12 months</v>
          </cell>
          <cell r="H55" t="str">
            <v>end-2009</v>
          </cell>
        </row>
        <row r="56">
          <cell r="C56" t="str">
            <v>Fed funds target rate</v>
          </cell>
          <cell r="D56">
            <v>0.25</v>
          </cell>
          <cell r="E56">
            <v>0.25</v>
          </cell>
          <cell r="F56">
            <v>0.25</v>
          </cell>
          <cell r="G56">
            <v>0.25</v>
          </cell>
          <cell r="H56">
            <v>0.25</v>
          </cell>
        </row>
        <row r="57">
          <cell r="B57" t="str">
            <v>Dollar interest rates</v>
          </cell>
          <cell r="C57" t="str">
            <v>3-months rate (Libor)</v>
          </cell>
          <cell r="D57">
            <v>0.56999999999999995</v>
          </cell>
          <cell r="E57">
            <v>0.5</v>
          </cell>
          <cell r="F57">
            <v>0.55000000000000004</v>
          </cell>
          <cell r="G57">
            <v>0.7</v>
          </cell>
          <cell r="H57">
            <v>0.7</v>
          </cell>
        </row>
        <row r="58">
          <cell r="C58" t="str">
            <v>Fed funds target rate</v>
          </cell>
          <cell r="D58">
            <v>0.25</v>
          </cell>
          <cell r="E58">
            <v>0.25</v>
          </cell>
          <cell r="F58">
            <v>0.25</v>
          </cell>
          <cell r="G58">
            <v>0.25</v>
          </cell>
          <cell r="H58">
            <v>0.25</v>
          </cell>
        </row>
        <row r="59">
          <cell r="C59" t="str">
            <v>3-months rate (Libor)</v>
          </cell>
          <cell r="D59">
            <v>1.26125</v>
          </cell>
          <cell r="E59">
            <v>1</v>
          </cell>
          <cell r="F59">
            <v>0.7</v>
          </cell>
          <cell r="G59">
            <v>0.5</v>
          </cell>
          <cell r="H59">
            <v>0.5</v>
          </cell>
        </row>
        <row r="60">
          <cell r="B60" t="str">
            <v>Euro interest rates</v>
          </cell>
          <cell r="C60" t="str">
            <v>10-year bond yield</v>
          </cell>
          <cell r="D60">
            <v>2.9871000000000003</v>
          </cell>
          <cell r="E60">
            <v>2.2999999999999998</v>
          </cell>
          <cell r="F60">
            <v>2.6</v>
          </cell>
          <cell r="G60">
            <v>3.7</v>
          </cell>
          <cell r="H60">
            <v>3.5</v>
          </cell>
        </row>
        <row r="61">
          <cell r="C61" t="str">
            <v>ECB repo rate</v>
          </cell>
          <cell r="D61">
            <v>1</v>
          </cell>
          <cell r="E61">
            <v>0.75</v>
          </cell>
          <cell r="F61">
            <v>0.5</v>
          </cell>
          <cell r="G61">
            <v>0.5</v>
          </cell>
          <cell r="H61">
            <v>0.5</v>
          </cell>
        </row>
        <row r="62">
          <cell r="B62" t="str">
            <v>Euro interest rates</v>
          </cell>
          <cell r="C62" t="str">
            <v>3-months rate (Euribor)</v>
          </cell>
          <cell r="D62">
            <v>1.4179999999999999</v>
          </cell>
          <cell r="E62">
            <v>1</v>
          </cell>
          <cell r="F62">
            <v>0.6</v>
          </cell>
          <cell r="G62">
            <v>0.6</v>
          </cell>
          <cell r="H62">
            <v>0.6</v>
          </cell>
        </row>
        <row r="63">
          <cell r="C63" t="str">
            <v>ECB repo rate</v>
          </cell>
          <cell r="D63">
            <v>2</v>
          </cell>
          <cell r="E63">
            <v>1</v>
          </cell>
          <cell r="F63">
            <v>1</v>
          </cell>
          <cell r="G63">
            <v>1</v>
          </cell>
          <cell r="H63">
            <v>1</v>
          </cell>
        </row>
        <row r="64">
          <cell r="C64" t="str">
            <v>3-months rate (Euribor)</v>
          </cell>
          <cell r="D64">
            <v>1.8480000000000001</v>
          </cell>
          <cell r="E64">
            <v>1.65</v>
          </cell>
          <cell r="F64">
            <v>1.5</v>
          </cell>
          <cell r="G64">
            <v>1.4</v>
          </cell>
          <cell r="H64">
            <v>1.4</v>
          </cell>
        </row>
        <row r="65">
          <cell r="B65" t="str">
            <v>Yen interest rates</v>
          </cell>
          <cell r="C65" t="str">
            <v>10-year bond yield</v>
          </cell>
          <cell r="D65">
            <v>3.11</v>
          </cell>
          <cell r="E65">
            <v>2.7</v>
          </cell>
          <cell r="F65">
            <v>3</v>
          </cell>
          <cell r="G65">
            <v>3.6</v>
          </cell>
          <cell r="H65">
            <v>3.4</v>
          </cell>
        </row>
        <row r="66">
          <cell r="C66" t="str">
            <v>Overnight target rate</v>
          </cell>
          <cell r="D66">
            <v>0.1</v>
          </cell>
          <cell r="E66">
            <v>0.1</v>
          </cell>
          <cell r="F66">
            <v>0.1</v>
          </cell>
          <cell r="G66">
            <v>0.1</v>
          </cell>
          <cell r="H66">
            <v>0.1</v>
          </cell>
        </row>
        <row r="67">
          <cell r="B67" t="str">
            <v>Yen interest rates</v>
          </cell>
          <cell r="C67" t="str">
            <v>3-months rate (Tibor)</v>
          </cell>
          <cell r="D67">
            <v>0.33500000000000002</v>
          </cell>
          <cell r="E67">
            <v>0.2</v>
          </cell>
          <cell r="F67">
            <v>0.2</v>
          </cell>
          <cell r="G67">
            <v>0.25</v>
          </cell>
          <cell r="H67">
            <v>0.25</v>
          </cell>
        </row>
        <row r="68">
          <cell r="C68" t="str">
            <v>Overnight target rate</v>
          </cell>
          <cell r="D68">
            <v>0.1</v>
          </cell>
          <cell r="E68">
            <v>0.1</v>
          </cell>
          <cell r="F68">
            <v>0.1</v>
          </cell>
          <cell r="G68">
            <v>0.1</v>
          </cell>
          <cell r="H68">
            <v>0.1</v>
          </cell>
        </row>
        <row r="69">
          <cell r="C69" t="str">
            <v>3-months rate (Tibor)</v>
          </cell>
          <cell r="D69">
            <v>0.70199999999999996</v>
          </cell>
          <cell r="E69">
            <v>0.6</v>
          </cell>
          <cell r="F69">
            <v>0.55000000000000004</v>
          </cell>
          <cell r="G69">
            <v>0.5</v>
          </cell>
          <cell r="H69">
            <v>0.5</v>
          </cell>
        </row>
        <row r="70">
          <cell r="B70" t="str">
            <v>Exchange rates</v>
          </cell>
          <cell r="C70" t="str">
            <v>10-year bond yield</v>
          </cell>
          <cell r="D70">
            <v>1.2749999999999999</v>
          </cell>
          <cell r="E70">
            <v>1.2</v>
          </cell>
          <cell r="F70">
            <v>1.25</v>
          </cell>
          <cell r="G70">
            <v>1.35</v>
          </cell>
          <cell r="H70">
            <v>1.35</v>
          </cell>
        </row>
        <row r="71">
          <cell r="C71" t="str">
            <v>USD per EUR</v>
          </cell>
          <cell r="D71">
            <v>1.3006</v>
          </cell>
          <cell r="E71">
            <v>1.27</v>
          </cell>
          <cell r="F71">
            <v>1.3</v>
          </cell>
          <cell r="G71">
            <v>1.4</v>
          </cell>
          <cell r="H71">
            <v>1.4</v>
          </cell>
        </row>
        <row r="72">
          <cell r="B72" t="str">
            <v>Exchange rates</v>
          </cell>
          <cell r="C72" t="str">
            <v>JPY per USD</v>
          </cell>
          <cell r="D72">
            <v>77.910195294479465</v>
          </cell>
          <cell r="E72">
            <v>78.740157480314963</v>
          </cell>
          <cell r="F72">
            <v>84.615384615384613</v>
          </cell>
          <cell r="G72">
            <v>85.714285714285722</v>
          </cell>
          <cell r="H72">
            <v>85.714285714285722</v>
          </cell>
        </row>
        <row r="73">
          <cell r="C73" t="str">
            <v>USD per EUR</v>
          </cell>
          <cell r="D73">
            <v>1.2637999999999998</v>
          </cell>
          <cell r="E73">
            <v>1.3</v>
          </cell>
          <cell r="F73">
            <v>1.25</v>
          </cell>
          <cell r="G73">
            <v>1.2</v>
          </cell>
          <cell r="H73">
            <v>1.23</v>
          </cell>
        </row>
        <row r="74">
          <cell r="C74" t="str">
            <v>JPY per USD</v>
          </cell>
          <cell r="D74">
            <v>97.697420477923743</v>
          </cell>
          <cell r="E74">
            <v>96.153846153846146</v>
          </cell>
          <cell r="F74">
            <v>108</v>
          </cell>
          <cell r="G74">
            <v>116.66666666666667</v>
          </cell>
          <cell r="H74">
            <v>112.5</v>
          </cell>
        </row>
        <row r="75">
          <cell r="C75" t="str">
            <v>JPY per EUR</v>
          </cell>
          <cell r="D75">
            <v>123.47</v>
          </cell>
          <cell r="E75">
            <v>125</v>
          </cell>
          <cell r="F75">
            <v>135</v>
          </cell>
          <cell r="G75">
            <v>140</v>
          </cell>
          <cell r="H75">
            <v>138.375</v>
          </cell>
        </row>
        <row r="76">
          <cell r="B76" t="str">
            <v>Consensus forecasts</v>
          </cell>
        </row>
        <row r="77">
          <cell r="B77" t="str">
            <v>Consensus forecasts</v>
          </cell>
        </row>
        <row r="79">
          <cell r="C79" t="str">
            <v>Date of survey: March 9, 09</v>
          </cell>
          <cell r="F79" t="str">
            <v>actual</v>
          </cell>
          <cell r="G79" t="str">
            <v>+ 3 months</v>
          </cell>
          <cell r="H79" t="str">
            <v>+ 12 months</v>
          </cell>
        </row>
        <row r="80">
          <cell r="C80" t="str">
            <v>USD 3-months rate (Treasury Bill)</v>
          </cell>
          <cell r="F80">
            <v>0.2</v>
          </cell>
          <cell r="G80">
            <v>0.3</v>
          </cell>
          <cell r="H80">
            <v>0.5</v>
          </cell>
        </row>
        <row r="81">
          <cell r="C81" t="str">
            <v>USD 10-year yield</v>
          </cell>
          <cell r="F81">
            <v>2.9</v>
          </cell>
          <cell r="G81">
            <v>2.9</v>
          </cell>
          <cell r="H81">
            <v>3.4</v>
          </cell>
        </row>
        <row r="82">
          <cell r="C82" t="str">
            <v>Euro 3-months rate (Euribor)</v>
          </cell>
          <cell r="F82">
            <v>1.7</v>
          </cell>
          <cell r="G82">
            <v>1.4</v>
          </cell>
          <cell r="H82">
            <v>1.5</v>
          </cell>
        </row>
        <row r="83">
          <cell r="C83" t="str">
            <v>Euro 10-year yield</v>
          </cell>
          <cell r="F83">
            <v>2.9</v>
          </cell>
          <cell r="G83">
            <v>2.8</v>
          </cell>
          <cell r="H83">
            <v>3.3</v>
          </cell>
        </row>
        <row r="84">
          <cell r="C84" t="str">
            <v>Yen 3-months rate (Cert of Deposit)</v>
          </cell>
          <cell r="F84">
            <v>0.8</v>
          </cell>
          <cell r="G84">
            <v>0.6</v>
          </cell>
          <cell r="H84">
            <v>0.5</v>
          </cell>
        </row>
        <row r="85">
          <cell r="C85" t="str">
            <v>Yen 10-year yield</v>
          </cell>
          <cell r="F85">
            <v>1.3</v>
          </cell>
          <cell r="G85">
            <v>1.2</v>
          </cell>
          <cell r="H85">
            <v>1.3</v>
          </cell>
        </row>
        <row r="86">
          <cell r="C86" t="str">
            <v>USD per EUR</v>
          </cell>
          <cell r="F86">
            <v>1.264</v>
          </cell>
          <cell r="G86">
            <v>1.268</v>
          </cell>
          <cell r="H86">
            <v>1.298</v>
          </cell>
        </row>
        <row r="87">
          <cell r="C87" t="str">
            <v>JPY per USD</v>
          </cell>
          <cell r="F87">
            <v>98.87</v>
          </cell>
          <cell r="G87">
            <v>96.01</v>
          </cell>
          <cell r="H87">
            <v>99.57</v>
          </cell>
        </row>
      </sheetData>
      <sheetData sheetId="12" refreshError="1">
        <row r="6">
          <cell r="B6" t="str">
            <v>Region</v>
          </cell>
          <cell r="D6" t="str">
            <v>Gewicht</v>
          </cell>
          <cell r="G6">
            <v>2006</v>
          </cell>
          <cell r="H6">
            <v>2007</v>
          </cell>
          <cell r="I6">
            <v>2008</v>
          </cell>
          <cell r="J6">
            <v>2009</v>
          </cell>
          <cell r="K6">
            <v>2010</v>
          </cell>
        </row>
        <row r="8">
          <cell r="B8" t="str">
            <v>USA</v>
          </cell>
          <cell r="D8">
            <v>21.44</v>
          </cell>
          <cell r="G8">
            <v>2.7787888438964501</v>
          </cell>
          <cell r="H8">
            <v>2.027689549463787</v>
          </cell>
          <cell r="I8">
            <v>1.1113859023421071</v>
          </cell>
          <cell r="J8">
            <v>-2.1460452330808977</v>
          </cell>
          <cell r="K8">
            <v>1.4024600465342303</v>
          </cell>
        </row>
        <row r="9">
          <cell r="B9" t="str">
            <v>EWU</v>
          </cell>
          <cell r="D9">
            <v>16.16</v>
          </cell>
          <cell r="G9">
            <v>2.8717860016362664</v>
          </cell>
          <cell r="H9">
            <v>2.6</v>
          </cell>
          <cell r="I9">
            <v>0.7</v>
          </cell>
          <cell r="J9">
            <v>-3.1</v>
          </cell>
          <cell r="K9">
            <v>1</v>
          </cell>
        </row>
        <row r="10">
          <cell r="B10" t="str">
            <v>Japan</v>
          </cell>
          <cell r="D10">
            <v>6.63</v>
          </cell>
          <cell r="G10">
            <v>2.0525481649963808</v>
          </cell>
          <cell r="H10">
            <v>2.3577945693686075</v>
          </cell>
          <cell r="I10">
            <v>-0.74361233919537995</v>
          </cell>
          <cell r="J10">
            <v>-5.2</v>
          </cell>
          <cell r="K10">
            <v>0.8</v>
          </cell>
        </row>
        <row r="11">
          <cell r="B11" t="str">
            <v>Asien</v>
          </cell>
          <cell r="D11">
            <v>22.27</v>
          </cell>
          <cell r="E11">
            <v>100</v>
          </cell>
          <cell r="G11">
            <v>9.3459999999999983</v>
          </cell>
          <cell r="H11">
            <v>9.9838999999999984</v>
          </cell>
          <cell r="I11">
            <v>6.6749000000000001</v>
          </cell>
          <cell r="J11">
            <v>2.8351999999999991</v>
          </cell>
          <cell r="K11">
            <v>5.5567000000000011</v>
          </cell>
        </row>
        <row r="12">
          <cell r="C12" t="str">
            <v>China</v>
          </cell>
          <cell r="E12">
            <v>48.8</v>
          </cell>
          <cell r="G12">
            <v>11.6</v>
          </cell>
          <cell r="H12">
            <v>13</v>
          </cell>
          <cell r="I12">
            <v>9</v>
          </cell>
          <cell r="J12">
            <v>6</v>
          </cell>
          <cell r="K12">
            <v>8</v>
          </cell>
        </row>
        <row r="13">
          <cell r="C13" t="str">
            <v>Indien</v>
          </cell>
          <cell r="E13">
            <v>20.7</v>
          </cell>
          <cell r="G13">
            <v>9.6999999999999993</v>
          </cell>
          <cell r="H13">
            <v>9</v>
          </cell>
          <cell r="I13">
            <v>6</v>
          </cell>
          <cell r="J13">
            <v>5</v>
          </cell>
          <cell r="K13">
            <v>6.4</v>
          </cell>
        </row>
        <row r="14">
          <cell r="C14" t="str">
            <v>Indonesien</v>
          </cell>
          <cell r="E14">
            <v>5.9</v>
          </cell>
          <cell r="G14">
            <v>5.5</v>
          </cell>
          <cell r="H14">
            <v>6.3</v>
          </cell>
          <cell r="I14">
            <v>6.1</v>
          </cell>
          <cell r="J14">
            <v>1.9</v>
          </cell>
          <cell r="K14">
            <v>2.2000000000000002</v>
          </cell>
        </row>
        <row r="15">
          <cell r="C15" t="str">
            <v>Korea</v>
          </cell>
          <cell r="E15">
            <v>8.3000000000000007</v>
          </cell>
          <cell r="G15">
            <v>5.0999999999999996</v>
          </cell>
          <cell r="H15">
            <v>5</v>
          </cell>
          <cell r="I15">
            <v>2.6</v>
          </cell>
          <cell r="J15">
            <v>-5.9</v>
          </cell>
          <cell r="K15">
            <v>0.3</v>
          </cell>
        </row>
        <row r="16">
          <cell r="C16" t="str">
            <v>Malaysia</v>
          </cell>
          <cell r="E16">
            <v>2.4</v>
          </cell>
          <cell r="G16">
            <v>5.8</v>
          </cell>
          <cell r="H16">
            <v>6.3</v>
          </cell>
          <cell r="I16">
            <v>5.0999999999999996</v>
          </cell>
          <cell r="J16">
            <v>-1.8</v>
          </cell>
          <cell r="K16">
            <v>1.9</v>
          </cell>
        </row>
        <row r="17">
          <cell r="C17" t="str">
            <v>Philippinen</v>
          </cell>
          <cell r="E17">
            <v>2.1</v>
          </cell>
          <cell r="G17">
            <v>5.4</v>
          </cell>
          <cell r="H17">
            <v>7.2</v>
          </cell>
          <cell r="I17">
            <v>4.5999999999999996</v>
          </cell>
          <cell r="J17">
            <v>-0.6</v>
          </cell>
          <cell r="K17">
            <v>1.6</v>
          </cell>
        </row>
        <row r="18">
          <cell r="C18" t="str">
            <v>Thailand</v>
          </cell>
          <cell r="E18">
            <v>3.6</v>
          </cell>
          <cell r="G18">
            <v>5.0999999999999996</v>
          </cell>
          <cell r="H18">
            <v>4.9000000000000004</v>
          </cell>
          <cell r="I18">
            <v>2.6</v>
          </cell>
          <cell r="J18">
            <v>-4.4000000000000004</v>
          </cell>
          <cell r="K18">
            <v>1.8</v>
          </cell>
        </row>
        <row r="19">
          <cell r="C19" t="str">
            <v>Hongkong</v>
          </cell>
          <cell r="E19">
            <v>2</v>
          </cell>
          <cell r="G19">
            <v>7</v>
          </cell>
          <cell r="H19">
            <v>6.4</v>
          </cell>
          <cell r="I19">
            <v>2.5</v>
          </cell>
          <cell r="J19">
            <v>-5.9</v>
          </cell>
          <cell r="K19">
            <v>-0.2</v>
          </cell>
        </row>
        <row r="20">
          <cell r="C20" t="str">
            <v xml:space="preserve">Singapur  </v>
          </cell>
          <cell r="E20">
            <v>1.5</v>
          </cell>
          <cell r="G20">
            <v>8.1999999999999993</v>
          </cell>
          <cell r="H20">
            <v>7.7</v>
          </cell>
          <cell r="I20">
            <v>1.2</v>
          </cell>
          <cell r="J20">
            <v>-7.5</v>
          </cell>
          <cell r="K20">
            <v>1.9</v>
          </cell>
        </row>
        <row r="21">
          <cell r="C21" t="str">
            <v>Taiwan</v>
          </cell>
          <cell r="E21">
            <v>4.7</v>
          </cell>
          <cell r="G21">
            <v>4.9000000000000004</v>
          </cell>
          <cell r="H21">
            <v>5.7</v>
          </cell>
          <cell r="I21">
            <v>1.8</v>
          </cell>
          <cell r="J21">
            <v>-6.5</v>
          </cell>
          <cell r="K21">
            <v>0.1</v>
          </cell>
        </row>
        <row r="22">
          <cell r="B22" t="str">
            <v xml:space="preserve">   </v>
          </cell>
          <cell r="C22" t="str">
            <v>nachr: Asien ohne China</v>
          </cell>
          <cell r="G22">
            <v>7.1976562499999996</v>
          </cell>
          <cell r="H22">
            <v>7.1091796875000002</v>
          </cell>
          <cell r="I22">
            <v>4.4587890625000011</v>
          </cell>
          <cell r="J22">
            <v>-0.1812499999999998</v>
          </cell>
          <cell r="K22">
            <v>3.2279296874999996</v>
          </cell>
        </row>
        <row r="23">
          <cell r="B23" t="str">
            <v>Lateinamerika</v>
          </cell>
          <cell r="D23">
            <v>7.08</v>
          </cell>
          <cell r="E23">
            <v>100</v>
          </cell>
          <cell r="G23">
            <v>5.3801999999999994</v>
          </cell>
          <cell r="H23">
            <v>5.5967999999999991</v>
          </cell>
          <cell r="I23">
            <v>4.0465</v>
          </cell>
          <cell r="J23">
            <v>-1.0384</v>
          </cell>
          <cell r="K23">
            <v>1.7516999999999998</v>
          </cell>
        </row>
        <row r="24">
          <cell r="C24" t="str">
            <v>Argentinien</v>
          </cell>
          <cell r="E24">
            <v>11.4</v>
          </cell>
          <cell r="G24">
            <v>8.5</v>
          </cell>
          <cell r="H24">
            <v>8.6999999999999993</v>
          </cell>
          <cell r="I24">
            <v>7</v>
          </cell>
          <cell r="J24">
            <v>-2.8</v>
          </cell>
          <cell r="K24">
            <v>1.5</v>
          </cell>
        </row>
        <row r="25">
          <cell r="C25" t="str">
            <v>Brasilien</v>
          </cell>
          <cell r="E25">
            <v>39.9</v>
          </cell>
          <cell r="G25">
            <v>3.9</v>
          </cell>
          <cell r="H25">
            <v>5.7</v>
          </cell>
          <cell r="I25">
            <v>5.3</v>
          </cell>
          <cell r="J25">
            <v>-0.4</v>
          </cell>
          <cell r="K25">
            <v>3.2</v>
          </cell>
        </row>
        <row r="26">
          <cell r="C26" t="str">
            <v>Chile</v>
          </cell>
          <cell r="E26">
            <v>5.0999999999999996</v>
          </cell>
          <cell r="G26">
            <v>4.3</v>
          </cell>
          <cell r="H26">
            <v>5.0999999999999996</v>
          </cell>
          <cell r="I26">
            <v>3.4</v>
          </cell>
          <cell r="J26">
            <v>0.4</v>
          </cell>
          <cell r="K26">
            <v>2.2999999999999998</v>
          </cell>
        </row>
        <row r="27">
          <cell r="C27" t="str">
            <v>Kolumbien</v>
          </cell>
          <cell r="E27">
            <v>7</v>
          </cell>
          <cell r="G27">
            <v>6.9</v>
          </cell>
          <cell r="H27">
            <v>7.5</v>
          </cell>
          <cell r="I27">
            <v>2.8</v>
          </cell>
          <cell r="J27">
            <v>-1</v>
          </cell>
          <cell r="K27">
            <v>1.5</v>
          </cell>
        </row>
        <row r="28">
          <cell r="C28" t="str">
            <v>Mexiko</v>
          </cell>
          <cell r="E28">
            <v>29.4</v>
          </cell>
          <cell r="G28">
            <v>4.8</v>
          </cell>
          <cell r="H28">
            <v>3.2</v>
          </cell>
          <cell r="I28">
            <v>1.4</v>
          </cell>
          <cell r="J28">
            <v>-1</v>
          </cell>
          <cell r="K28">
            <v>1.6</v>
          </cell>
        </row>
        <row r="29">
          <cell r="C29" t="str">
            <v>Venezuela</v>
          </cell>
          <cell r="E29">
            <v>7.2</v>
          </cell>
          <cell r="G29">
            <v>10.3</v>
          </cell>
          <cell r="H29">
            <v>8.4</v>
          </cell>
          <cell r="I29">
            <v>4.9000000000000004</v>
          </cell>
          <cell r="J29">
            <v>-3</v>
          </cell>
          <cell r="K29">
            <v>-5.4</v>
          </cell>
        </row>
        <row r="30">
          <cell r="B30" t="str">
            <v>Mittel- und Osteuropa</v>
          </cell>
          <cell r="D30">
            <v>2.0299999999999998</v>
          </cell>
          <cell r="E30">
            <v>99.967451333808057</v>
          </cell>
          <cell r="G30">
            <v>6.1256145313622916</v>
          </cell>
          <cell r="H30">
            <v>5.671051788031332</v>
          </cell>
          <cell r="I30">
            <v>4.3864909913480492</v>
          </cell>
          <cell r="J30">
            <v>-0.55573961067046451</v>
          </cell>
          <cell r="K30">
            <v>2.6193513806775854</v>
          </cell>
        </row>
        <row r="31">
          <cell r="C31" t="str">
            <v>Polen</v>
          </cell>
          <cell r="E31">
            <v>47.5</v>
          </cell>
          <cell r="G31">
            <v>6.1</v>
          </cell>
          <cell r="H31">
            <v>6.6</v>
          </cell>
          <cell r="I31">
            <v>4.8</v>
          </cell>
          <cell r="J31">
            <v>1.2</v>
          </cell>
          <cell r="K31">
            <v>3</v>
          </cell>
        </row>
        <row r="32">
          <cell r="C32" t="str">
            <v>Rumänien</v>
          </cell>
          <cell r="E32">
            <v>18.8</v>
          </cell>
          <cell r="G32">
            <v>7.9</v>
          </cell>
          <cell r="H32">
            <v>6</v>
          </cell>
          <cell r="I32">
            <v>7.7</v>
          </cell>
          <cell r="J32">
            <v>-1.8</v>
          </cell>
          <cell r="K32">
            <v>3.1</v>
          </cell>
        </row>
        <row r="33">
          <cell r="C33" t="str">
            <v>Tschechien</v>
          </cell>
          <cell r="E33">
            <v>18.867451333808059</v>
          </cell>
          <cell r="G33">
            <v>6.1</v>
          </cell>
          <cell r="H33">
            <v>6.6</v>
          </cell>
          <cell r="I33">
            <v>3.1</v>
          </cell>
          <cell r="J33">
            <v>-0.8</v>
          </cell>
          <cell r="K33">
            <v>2.2999999999999998</v>
          </cell>
        </row>
        <row r="34">
          <cell r="C34" t="str">
            <v>Ungarn</v>
          </cell>
          <cell r="E34">
            <v>14.8</v>
          </cell>
          <cell r="G34">
            <v>4</v>
          </cell>
          <cell r="H34">
            <v>1.1000000000000001</v>
          </cell>
          <cell r="I34">
            <v>0.5</v>
          </cell>
          <cell r="J34">
            <v>-4.3</v>
          </cell>
          <cell r="K34">
            <v>1.2</v>
          </cell>
        </row>
        <row r="35">
          <cell r="B35" t="str">
            <v>Sonstige Industrieländer</v>
          </cell>
          <cell r="D35">
            <v>8.6</v>
          </cell>
          <cell r="E35">
            <v>100.01043845619374</v>
          </cell>
          <cell r="G35">
            <v>3.0855538310534349</v>
          </cell>
          <cell r="H35">
            <v>3.1244918399632042</v>
          </cell>
          <cell r="I35">
            <v>0.90348018968777244</v>
          </cell>
          <cell r="J35">
            <v>-1.8549964620901378</v>
          </cell>
          <cell r="K35">
            <v>0.93893887636306761</v>
          </cell>
        </row>
        <row r="36">
          <cell r="C36" t="str">
            <v>Großbritannien</v>
          </cell>
          <cell r="E36">
            <v>38.5</v>
          </cell>
          <cell r="G36">
            <v>2.8</v>
          </cell>
          <cell r="H36">
            <v>3</v>
          </cell>
          <cell r="I36">
            <v>0.7</v>
          </cell>
          <cell r="J36">
            <v>-3</v>
          </cell>
          <cell r="K36">
            <v>0</v>
          </cell>
        </row>
        <row r="37">
          <cell r="C37" t="str">
            <v>Schweden</v>
          </cell>
          <cell r="E37">
            <v>6</v>
          </cell>
          <cell r="G37">
            <v>4.4000000000000004</v>
          </cell>
          <cell r="H37">
            <v>2.9</v>
          </cell>
          <cell r="I37">
            <v>-0.5</v>
          </cell>
          <cell r="J37">
            <v>-3.5</v>
          </cell>
          <cell r="K37">
            <v>1</v>
          </cell>
        </row>
        <row r="38">
          <cell r="C38" t="str">
            <v>Norwegen</v>
          </cell>
          <cell r="E38">
            <v>4.5</v>
          </cell>
          <cell r="G38">
            <v>2.5</v>
          </cell>
          <cell r="H38">
            <v>3.2</v>
          </cell>
          <cell r="I38">
            <v>2</v>
          </cell>
          <cell r="J38">
            <v>0</v>
          </cell>
          <cell r="K38">
            <v>1.2</v>
          </cell>
        </row>
        <row r="39">
          <cell r="C39" t="str">
            <v>Dänemark</v>
          </cell>
          <cell r="E39">
            <v>3.7440391593205584</v>
          </cell>
          <cell r="G39">
            <v>3.3</v>
          </cell>
          <cell r="H39">
            <v>1.6</v>
          </cell>
          <cell r="I39">
            <v>-1.3</v>
          </cell>
          <cell r="J39">
            <v>-3.5</v>
          </cell>
          <cell r="K39">
            <v>0</v>
          </cell>
        </row>
        <row r="40">
          <cell r="C40" t="str">
            <v xml:space="preserve">Schweiz </v>
          </cell>
          <cell r="E40">
            <v>5.3663992968731895</v>
          </cell>
          <cell r="G40">
            <v>3.3799882051283037</v>
          </cell>
          <cell r="H40">
            <v>3.3259622327499683</v>
          </cell>
          <cell r="I40">
            <v>1.6322572929694967</v>
          </cell>
          <cell r="J40">
            <v>-2.3754782244474915</v>
          </cell>
          <cell r="K40">
            <v>0.81034665397337058</v>
          </cell>
        </row>
        <row r="41">
          <cell r="C41" t="str">
            <v>Kanada</v>
          </cell>
          <cell r="E41">
            <v>22.8</v>
          </cell>
          <cell r="G41">
            <v>3.1103513861636429</v>
          </cell>
          <cell r="H41">
            <v>2.7130606418632226</v>
          </cell>
          <cell r="I41">
            <v>0.57825719113724006</v>
          </cell>
          <cell r="J41">
            <v>-1.3</v>
          </cell>
          <cell r="K41">
            <v>1.657722228134773</v>
          </cell>
        </row>
        <row r="42">
          <cell r="C42" t="str">
            <v>Australien</v>
          </cell>
          <cell r="E42">
            <v>13.8</v>
          </cell>
          <cell r="G42">
            <v>2.8388973128339074</v>
          </cell>
          <cell r="H42">
            <v>4.0212679701874094</v>
          </cell>
          <cell r="I42">
            <v>2.0608801882691523</v>
          </cell>
          <cell r="J42">
            <v>0.41660132780592107</v>
          </cell>
          <cell r="K42">
            <v>2.1</v>
          </cell>
        </row>
        <row r="43">
          <cell r="C43" t="str">
            <v>Neuseeland</v>
          </cell>
          <cell r="E43">
            <v>2</v>
          </cell>
          <cell r="G43">
            <v>2.6794465152532325</v>
          </cell>
          <cell r="H43">
            <v>3.0694996655417981</v>
          </cell>
          <cell r="I43">
            <v>-0.82424253472852627</v>
          </cell>
          <cell r="J43">
            <v>-0.28842140085045287</v>
          </cell>
          <cell r="K43">
            <v>1.394588560363843</v>
          </cell>
        </row>
        <row r="44">
          <cell r="C44" t="str">
            <v>Israel</v>
          </cell>
          <cell r="E44">
            <v>3.3</v>
          </cell>
          <cell r="G44">
            <v>5.2</v>
          </cell>
          <cell r="H44">
            <v>5.4</v>
          </cell>
          <cell r="I44">
            <v>4.0999999999999996</v>
          </cell>
          <cell r="J44">
            <v>0.4</v>
          </cell>
          <cell r="K44">
            <v>2.6</v>
          </cell>
        </row>
        <row r="45">
          <cell r="B45" t="str">
            <v>Übrige Länder</v>
          </cell>
          <cell r="D45">
            <v>15.805185309158531</v>
          </cell>
          <cell r="E45">
            <v>100</v>
          </cell>
          <cell r="G45">
            <v>6.4262518918918916</v>
          </cell>
          <cell r="H45">
            <v>6.8659794594594601</v>
          </cell>
          <cell r="I45">
            <v>5.24556108108108</v>
          </cell>
          <cell r="J45">
            <v>1.4094421621621622</v>
          </cell>
          <cell r="K45">
            <v>3.9723664864864863</v>
          </cell>
        </row>
        <row r="46">
          <cell r="C46" t="str">
            <v>Russland</v>
          </cell>
          <cell r="E46">
            <v>20.2</v>
          </cell>
          <cell r="G46">
            <v>6.7</v>
          </cell>
          <cell r="H46">
            <v>8.1</v>
          </cell>
          <cell r="I46">
            <v>5.6</v>
          </cell>
          <cell r="J46">
            <v>-3.1</v>
          </cell>
          <cell r="K46">
            <v>2.4</v>
          </cell>
        </row>
        <row r="47">
          <cell r="C47" t="str">
            <v>Südafrika</v>
          </cell>
          <cell r="E47">
            <v>4.5</v>
          </cell>
          <cell r="G47">
            <v>5</v>
          </cell>
          <cell r="H47">
            <v>5.0999999999999996</v>
          </cell>
          <cell r="I47">
            <v>3.1</v>
          </cell>
          <cell r="J47">
            <v>0.7</v>
          </cell>
          <cell r="K47">
            <v>3.2</v>
          </cell>
        </row>
        <row r="48">
          <cell r="C48" t="str">
            <v>Türkei</v>
          </cell>
          <cell r="E48">
            <v>6.5</v>
          </cell>
          <cell r="G48">
            <v>6.2</v>
          </cell>
          <cell r="H48">
            <v>4.5</v>
          </cell>
          <cell r="I48">
            <v>1.3</v>
          </cell>
          <cell r="J48">
            <v>-2.5</v>
          </cell>
          <cell r="K48">
            <v>1.4</v>
          </cell>
        </row>
        <row r="49">
          <cell r="C49" t="str">
            <v xml:space="preserve">Rest </v>
          </cell>
          <cell r="E49">
            <v>68.8</v>
          </cell>
          <cell r="G49">
            <v>6.4605405405405403</v>
          </cell>
          <cell r="H49">
            <v>6.8427027027027032</v>
          </cell>
          <cell r="I49">
            <v>5.6545945945945943</v>
          </cell>
          <cell r="J49">
            <v>3.1491891891891894</v>
          </cell>
          <cell r="K49">
            <v>4.7275675675675677</v>
          </cell>
        </row>
        <row r="50">
          <cell r="B50" t="str">
            <v>Welt</v>
          </cell>
          <cell r="D50">
            <v>100.01518530915853</v>
          </cell>
          <cell r="G50">
            <v>5.0635978737391483</v>
          </cell>
          <cell r="H50">
            <v>5.0998958157443743</v>
          </cell>
          <cell r="I50">
            <v>3.0709077821809725</v>
          </cell>
          <cell r="J50">
            <v>-0.6959980422537666</v>
          </cell>
          <cell r="K50">
            <v>2.6385863447200171</v>
          </cell>
        </row>
        <row r="59">
          <cell r="B59" t="str">
            <v>Region</v>
          </cell>
          <cell r="D59" t="str">
            <v>Weights</v>
          </cell>
          <cell r="G59">
            <v>2006</v>
          </cell>
          <cell r="H59">
            <v>2007</v>
          </cell>
          <cell r="I59">
            <v>2008</v>
          </cell>
          <cell r="J59">
            <v>2009</v>
          </cell>
          <cell r="K59">
            <v>2010</v>
          </cell>
        </row>
        <row r="61">
          <cell r="B61" t="str">
            <v>USA</v>
          </cell>
          <cell r="D61">
            <v>21.44</v>
          </cell>
          <cell r="G61">
            <v>2.7787888438964501</v>
          </cell>
          <cell r="H61">
            <v>2.027689549463787</v>
          </cell>
          <cell r="I61">
            <v>1.1113859023421071</v>
          </cell>
          <cell r="J61">
            <v>-2.1460452330808977</v>
          </cell>
          <cell r="K61">
            <v>1.4024600465342303</v>
          </cell>
        </row>
        <row r="62">
          <cell r="B62" t="str">
            <v>EMU</v>
          </cell>
          <cell r="D62">
            <v>16.16</v>
          </cell>
          <cell r="G62">
            <v>2.8717860016362664</v>
          </cell>
          <cell r="H62">
            <v>2.6</v>
          </cell>
          <cell r="I62">
            <v>0.7</v>
          </cell>
          <cell r="J62">
            <v>-3.1</v>
          </cell>
          <cell r="K62">
            <v>1</v>
          </cell>
        </row>
        <row r="63">
          <cell r="B63" t="str">
            <v>Japan</v>
          </cell>
          <cell r="D63">
            <v>6.63</v>
          </cell>
          <cell r="G63">
            <v>2.0525481649963808</v>
          </cell>
          <cell r="H63">
            <v>2.3577945693686075</v>
          </cell>
          <cell r="I63">
            <v>-0.74361233919537995</v>
          </cell>
          <cell r="J63">
            <v>-5.2</v>
          </cell>
          <cell r="K63">
            <v>0.8</v>
          </cell>
        </row>
        <row r="64">
          <cell r="B64" t="str">
            <v>Asia</v>
          </cell>
          <cell r="D64">
            <v>22.27</v>
          </cell>
          <cell r="E64">
            <v>100</v>
          </cell>
          <cell r="G64">
            <v>9.3459999999999983</v>
          </cell>
          <cell r="H64">
            <v>9.9838999999999984</v>
          </cell>
          <cell r="I64">
            <v>6.6749000000000001</v>
          </cell>
          <cell r="J64">
            <v>2.8351999999999991</v>
          </cell>
          <cell r="K64">
            <v>5.5567000000000011</v>
          </cell>
        </row>
        <row r="65">
          <cell r="B65" t="str">
            <v>Japan</v>
          </cell>
          <cell r="C65" t="str">
            <v>China</v>
          </cell>
          <cell r="D65">
            <v>5.8695079498762004</v>
          </cell>
          <cell r="E65">
            <v>48.8</v>
          </cell>
          <cell r="G65">
            <v>11.6</v>
          </cell>
          <cell r="H65">
            <v>13</v>
          </cell>
          <cell r="I65">
            <v>9</v>
          </cell>
          <cell r="J65">
            <v>6</v>
          </cell>
          <cell r="K65">
            <v>8</v>
          </cell>
        </row>
        <row r="66">
          <cell r="B66" t="str">
            <v>Asia</v>
          </cell>
          <cell r="C66" t="str">
            <v>India</v>
          </cell>
          <cell r="D66">
            <v>25.248647170421822</v>
          </cell>
          <cell r="E66">
            <v>20.7</v>
          </cell>
          <cell r="G66">
            <v>9.6999999999999993</v>
          </cell>
          <cell r="H66">
            <v>9</v>
          </cell>
          <cell r="I66">
            <v>6</v>
          </cell>
          <cell r="J66">
            <v>5</v>
          </cell>
          <cell r="K66">
            <v>6.4</v>
          </cell>
        </row>
        <row r="67">
          <cell r="C67" t="str">
            <v>Indonesia</v>
          </cell>
          <cell r="E67">
            <v>5.9</v>
          </cell>
          <cell r="G67">
            <v>5.5</v>
          </cell>
          <cell r="H67">
            <v>6.3</v>
          </cell>
          <cell r="I67">
            <v>6.1</v>
          </cell>
          <cell r="J67">
            <v>1.9</v>
          </cell>
          <cell r="K67">
            <v>2.2000000000000002</v>
          </cell>
        </row>
        <row r="68">
          <cell r="C68" t="str">
            <v>Korea</v>
          </cell>
          <cell r="E68">
            <v>8.3000000000000007</v>
          </cell>
          <cell r="G68">
            <v>5.0999999999999996</v>
          </cell>
          <cell r="H68">
            <v>5</v>
          </cell>
          <cell r="I68">
            <v>2.6</v>
          </cell>
          <cell r="J68">
            <v>-5.9</v>
          </cell>
          <cell r="K68">
            <v>0.3</v>
          </cell>
        </row>
        <row r="69">
          <cell r="C69" t="str">
            <v>Malaysia</v>
          </cell>
          <cell r="E69">
            <v>2.4</v>
          </cell>
          <cell r="G69">
            <v>5.8</v>
          </cell>
          <cell r="H69">
            <v>6.3</v>
          </cell>
          <cell r="I69">
            <v>5.0999999999999996</v>
          </cell>
          <cell r="J69">
            <v>-1.8</v>
          </cell>
          <cell r="K69">
            <v>1.9</v>
          </cell>
        </row>
        <row r="70">
          <cell r="C70" t="str">
            <v>Philippines</v>
          </cell>
          <cell r="E70">
            <v>2.1</v>
          </cell>
          <cell r="G70">
            <v>5.4</v>
          </cell>
          <cell r="H70">
            <v>7.2</v>
          </cell>
          <cell r="I70">
            <v>4.5999999999999996</v>
          </cell>
          <cell r="J70">
            <v>-0.6</v>
          </cell>
          <cell r="K70">
            <v>1.6</v>
          </cell>
        </row>
        <row r="71">
          <cell r="C71" t="str">
            <v>Thailand</v>
          </cell>
          <cell r="E71">
            <v>3.6</v>
          </cell>
          <cell r="G71">
            <v>5.0999999999999996</v>
          </cell>
          <cell r="H71">
            <v>4.9000000000000004</v>
          </cell>
          <cell r="I71">
            <v>2.6</v>
          </cell>
          <cell r="J71">
            <v>-4.4000000000000004</v>
          </cell>
          <cell r="K71">
            <v>1.8</v>
          </cell>
        </row>
        <row r="72">
          <cell r="C72" t="str">
            <v>Hongkong</v>
          </cell>
          <cell r="E72">
            <v>2</v>
          </cell>
          <cell r="G72">
            <v>7</v>
          </cell>
          <cell r="H72">
            <v>6.4</v>
          </cell>
          <cell r="I72">
            <v>2.5</v>
          </cell>
          <cell r="J72">
            <v>-5.9</v>
          </cell>
          <cell r="K72">
            <v>-0.2</v>
          </cell>
        </row>
        <row r="73">
          <cell r="C73" t="str">
            <v xml:space="preserve">Singapur  </v>
          </cell>
          <cell r="E73">
            <v>1.5</v>
          </cell>
          <cell r="G73">
            <v>8.1999999999999993</v>
          </cell>
          <cell r="H73">
            <v>7.7</v>
          </cell>
          <cell r="I73">
            <v>1.2</v>
          </cell>
          <cell r="J73">
            <v>-7.5</v>
          </cell>
          <cell r="K73">
            <v>1.9</v>
          </cell>
        </row>
        <row r="74">
          <cell r="C74" t="str">
            <v>Taiwan</v>
          </cell>
          <cell r="E74">
            <v>4.7</v>
          </cell>
          <cell r="G74">
            <v>4.9000000000000004</v>
          </cell>
          <cell r="H74">
            <v>5.7</v>
          </cell>
          <cell r="I74">
            <v>1.8</v>
          </cell>
          <cell r="J74">
            <v>-6.5</v>
          </cell>
          <cell r="K74">
            <v>0.1</v>
          </cell>
        </row>
        <row r="75">
          <cell r="B75" t="str">
            <v xml:space="preserve">   </v>
          </cell>
          <cell r="C75" t="str">
            <v>Singapur*</v>
          </cell>
          <cell r="E75">
            <v>0</v>
          </cell>
          <cell r="G75">
            <v>7.1976562499999996</v>
          </cell>
          <cell r="H75">
            <v>7.1091796875000002</v>
          </cell>
          <cell r="I75">
            <v>4.4587890625000011</v>
          </cell>
          <cell r="J75">
            <v>-0.1812499999999998</v>
          </cell>
          <cell r="K75">
            <v>3.2279296874999996</v>
          </cell>
        </row>
        <row r="76">
          <cell r="B76" t="str">
            <v>Latin America</v>
          </cell>
          <cell r="C76" t="str">
            <v>Taiwan*</v>
          </cell>
          <cell r="D76">
            <v>7.08</v>
          </cell>
          <cell r="E76">
            <v>100</v>
          </cell>
          <cell r="G76">
            <v>5.3801999999999994</v>
          </cell>
          <cell r="H76">
            <v>5.5967999999999991</v>
          </cell>
          <cell r="I76">
            <v>4.0465</v>
          </cell>
          <cell r="J76">
            <v>-1.0384</v>
          </cell>
          <cell r="K76">
            <v>1.7516999999999998</v>
          </cell>
        </row>
        <row r="77">
          <cell r="B77" t="str">
            <v xml:space="preserve">   </v>
          </cell>
          <cell r="C77" t="str">
            <v>Argentina</v>
          </cell>
          <cell r="E77">
            <v>11.4</v>
          </cell>
          <cell r="G77">
            <v>8.5</v>
          </cell>
          <cell r="H77">
            <v>8.6999999999999993</v>
          </cell>
          <cell r="I77">
            <v>7</v>
          </cell>
          <cell r="J77">
            <v>-2.8</v>
          </cell>
          <cell r="K77">
            <v>1.5</v>
          </cell>
        </row>
        <row r="78">
          <cell r="B78" t="str">
            <v>Latin America</v>
          </cell>
          <cell r="C78" t="str">
            <v>Brasil</v>
          </cell>
          <cell r="D78">
            <v>7.2972338428659773</v>
          </cell>
          <cell r="E78">
            <v>39.9</v>
          </cell>
          <cell r="G78">
            <v>3.9</v>
          </cell>
          <cell r="H78">
            <v>5.7</v>
          </cell>
          <cell r="I78">
            <v>5.3</v>
          </cell>
          <cell r="J78">
            <v>-0.4</v>
          </cell>
          <cell r="K78">
            <v>3.2</v>
          </cell>
        </row>
        <row r="79">
          <cell r="C79" t="str">
            <v>Chile</v>
          </cell>
          <cell r="E79">
            <v>5.0999999999999996</v>
          </cell>
          <cell r="G79">
            <v>4.3</v>
          </cell>
          <cell r="H79">
            <v>5.0999999999999996</v>
          </cell>
          <cell r="I79">
            <v>3.4</v>
          </cell>
          <cell r="J79">
            <v>0.4</v>
          </cell>
          <cell r="K79">
            <v>2.2999999999999998</v>
          </cell>
        </row>
        <row r="80">
          <cell r="C80" t="str">
            <v>Colombia</v>
          </cell>
          <cell r="E80">
            <v>7</v>
          </cell>
          <cell r="G80">
            <v>6.9</v>
          </cell>
          <cell r="H80">
            <v>7.5</v>
          </cell>
          <cell r="I80">
            <v>2.8</v>
          </cell>
          <cell r="J80">
            <v>-1</v>
          </cell>
          <cell r="K80">
            <v>1.5</v>
          </cell>
        </row>
        <row r="81">
          <cell r="C81" t="str">
            <v>Mexico</v>
          </cell>
          <cell r="E81">
            <v>29.4</v>
          </cell>
          <cell r="G81">
            <v>4.8</v>
          </cell>
          <cell r="H81">
            <v>3.2</v>
          </cell>
          <cell r="I81">
            <v>1.4</v>
          </cell>
          <cell r="J81">
            <v>-1</v>
          </cell>
          <cell r="K81">
            <v>1.6</v>
          </cell>
        </row>
        <row r="82">
          <cell r="C82" t="str">
            <v>Venezuela</v>
          </cell>
          <cell r="E82">
            <v>7.2</v>
          </cell>
          <cell r="G82">
            <v>10.3</v>
          </cell>
          <cell r="H82">
            <v>8.4</v>
          </cell>
          <cell r="I82">
            <v>4.9000000000000004</v>
          </cell>
          <cell r="J82">
            <v>-3</v>
          </cell>
          <cell r="K82">
            <v>-5.4</v>
          </cell>
        </row>
        <row r="83">
          <cell r="B83" t="str">
            <v>Central and Eastern Europe</v>
          </cell>
          <cell r="C83" t="str">
            <v>Mexico</v>
          </cell>
          <cell r="D83">
            <v>2.0299999999999998</v>
          </cell>
          <cell r="E83">
            <v>99.967451333808057</v>
          </cell>
          <cell r="G83">
            <v>6.1256145313622916</v>
          </cell>
          <cell r="H83">
            <v>5.671051788031332</v>
          </cell>
          <cell r="I83">
            <v>4.3864909913480492</v>
          </cell>
          <cell r="J83">
            <v>-0.55573961067046451</v>
          </cell>
          <cell r="K83">
            <v>2.6193513806775854</v>
          </cell>
        </row>
        <row r="84">
          <cell r="C84" t="str">
            <v>Poland</v>
          </cell>
          <cell r="E84">
            <v>47.5</v>
          </cell>
          <cell r="G84">
            <v>6.1</v>
          </cell>
          <cell r="H84">
            <v>6.6</v>
          </cell>
          <cell r="I84">
            <v>4.8</v>
          </cell>
          <cell r="J84">
            <v>1.2</v>
          </cell>
          <cell r="K84">
            <v>3</v>
          </cell>
        </row>
        <row r="85">
          <cell r="B85" t="str">
            <v>Central and Eastern Europe</v>
          </cell>
          <cell r="C85" t="str">
            <v>Romania</v>
          </cell>
          <cell r="D85">
            <v>2.1201154329098615</v>
          </cell>
          <cell r="E85">
            <v>18.8</v>
          </cell>
          <cell r="G85">
            <v>7.9</v>
          </cell>
          <cell r="H85">
            <v>6</v>
          </cell>
          <cell r="I85">
            <v>7.7</v>
          </cell>
          <cell r="J85">
            <v>-1.8</v>
          </cell>
          <cell r="K85">
            <v>3.1</v>
          </cell>
        </row>
        <row r="86">
          <cell r="C86" t="str">
            <v>Czech Republic</v>
          </cell>
          <cell r="E86">
            <v>18.867451333808059</v>
          </cell>
          <cell r="G86">
            <v>6.1</v>
          </cell>
          <cell r="H86">
            <v>6.6</v>
          </cell>
          <cell r="I86">
            <v>3.1</v>
          </cell>
          <cell r="J86">
            <v>-0.8</v>
          </cell>
          <cell r="K86">
            <v>2.2999999999999998</v>
          </cell>
        </row>
        <row r="87">
          <cell r="C87" t="str">
            <v>Hungary</v>
          </cell>
          <cell r="E87">
            <v>14.8</v>
          </cell>
          <cell r="G87">
            <v>4</v>
          </cell>
          <cell r="H87">
            <v>1.1000000000000001</v>
          </cell>
          <cell r="I87">
            <v>0.5</v>
          </cell>
          <cell r="J87">
            <v>-4.3</v>
          </cell>
          <cell r="K87">
            <v>1.2</v>
          </cell>
        </row>
        <row r="88">
          <cell r="B88" t="str">
            <v>Other industrialised countries</v>
          </cell>
          <cell r="C88" t="str">
            <v>Czech Republic</v>
          </cell>
          <cell r="D88">
            <v>8.6</v>
          </cell>
          <cell r="E88">
            <v>100.01043845619374</v>
          </cell>
          <cell r="G88">
            <v>3.0855538310534349</v>
          </cell>
          <cell r="H88">
            <v>3.1244918399632042</v>
          </cell>
          <cell r="I88">
            <v>0.90348018968777244</v>
          </cell>
          <cell r="J88">
            <v>-1.8549964620901378</v>
          </cell>
          <cell r="K88">
            <v>0.93893887636306761</v>
          </cell>
        </row>
        <row r="89">
          <cell r="C89" t="str">
            <v>United Kingdom</v>
          </cell>
          <cell r="E89">
            <v>38.5</v>
          </cell>
          <cell r="G89">
            <v>2.8</v>
          </cell>
          <cell r="H89">
            <v>3</v>
          </cell>
          <cell r="I89">
            <v>0.7</v>
          </cell>
          <cell r="J89">
            <v>-3</v>
          </cell>
          <cell r="K89">
            <v>0</v>
          </cell>
        </row>
        <row r="90">
          <cell r="B90" t="str">
            <v>Other industrialised countries</v>
          </cell>
          <cell r="C90" t="str">
            <v>Sweden</v>
          </cell>
          <cell r="D90">
            <v>8.3614130691459714</v>
          </cell>
          <cell r="E90">
            <v>6</v>
          </cell>
          <cell r="G90">
            <v>4.4000000000000004</v>
          </cell>
          <cell r="H90">
            <v>2.9</v>
          </cell>
          <cell r="I90">
            <v>-0.5</v>
          </cell>
          <cell r="J90">
            <v>-3.5</v>
          </cell>
          <cell r="K90">
            <v>1</v>
          </cell>
        </row>
        <row r="91">
          <cell r="C91" t="str">
            <v>Norway</v>
          </cell>
          <cell r="E91">
            <v>4.5</v>
          </cell>
          <cell r="G91">
            <v>2.5</v>
          </cell>
          <cell r="H91">
            <v>3.2</v>
          </cell>
          <cell r="I91">
            <v>2</v>
          </cell>
          <cell r="J91">
            <v>0</v>
          </cell>
          <cell r="K91">
            <v>1.2</v>
          </cell>
        </row>
        <row r="92">
          <cell r="C92" t="str">
            <v>Denmark</v>
          </cell>
          <cell r="E92">
            <v>3.7440391593205584</v>
          </cell>
          <cell r="G92">
            <v>3.3</v>
          </cell>
          <cell r="H92">
            <v>1.6</v>
          </cell>
          <cell r="I92">
            <v>-1.3</v>
          </cell>
          <cell r="J92">
            <v>-3.5</v>
          </cell>
          <cell r="K92">
            <v>0</v>
          </cell>
        </row>
        <row r="93">
          <cell r="C93" t="str">
            <v>Switzerland</v>
          </cell>
          <cell r="E93">
            <v>5.3663992968731895</v>
          </cell>
          <cell r="G93">
            <v>3.3799882051283037</v>
          </cell>
          <cell r="H93">
            <v>3.3259622327499683</v>
          </cell>
          <cell r="I93">
            <v>1.6322572929694967</v>
          </cell>
          <cell r="J93">
            <v>-2.3754782244474915</v>
          </cell>
          <cell r="K93">
            <v>0.81034665397337058</v>
          </cell>
        </row>
        <row r="94">
          <cell r="C94" t="str">
            <v>Canada</v>
          </cell>
          <cell r="E94">
            <v>22.8</v>
          </cell>
          <cell r="G94">
            <v>3.1103513861636429</v>
          </cell>
          <cell r="H94">
            <v>2.7130606418632226</v>
          </cell>
          <cell r="I94">
            <v>0.57825719113724006</v>
          </cell>
          <cell r="J94">
            <v>-1.3</v>
          </cell>
          <cell r="K94">
            <v>1.657722228134773</v>
          </cell>
        </row>
        <row r="95">
          <cell r="C95" t="str">
            <v>Australia</v>
          </cell>
          <cell r="E95">
            <v>13.8</v>
          </cell>
          <cell r="G95">
            <v>2.8388973128339074</v>
          </cell>
          <cell r="H95">
            <v>4.0212679701874094</v>
          </cell>
          <cell r="I95">
            <v>2.0608801882691523</v>
          </cell>
          <cell r="J95">
            <v>0.41660132780592107</v>
          </cell>
          <cell r="K95">
            <v>2.1</v>
          </cell>
        </row>
        <row r="96">
          <cell r="C96" t="str">
            <v>New Zealand</v>
          </cell>
          <cell r="E96">
            <v>2</v>
          </cell>
          <cell r="G96">
            <v>2.6794465152532325</v>
          </cell>
          <cell r="H96">
            <v>3.0694996655417981</v>
          </cell>
          <cell r="I96">
            <v>-0.82424253472852627</v>
          </cell>
          <cell r="J96">
            <v>-0.28842140085045287</v>
          </cell>
          <cell r="K96">
            <v>1.394588560363843</v>
          </cell>
        </row>
        <row r="97">
          <cell r="C97" t="str">
            <v>Israel</v>
          </cell>
          <cell r="E97">
            <v>3.3</v>
          </cell>
          <cell r="G97">
            <v>5.2</v>
          </cell>
          <cell r="H97">
            <v>5.4</v>
          </cell>
          <cell r="I97">
            <v>4.0999999999999996</v>
          </cell>
          <cell r="J97">
            <v>0.4</v>
          </cell>
          <cell r="K97">
            <v>2.6</v>
          </cell>
        </row>
        <row r="98">
          <cell r="B98" t="str">
            <v>Remaining countries</v>
          </cell>
          <cell r="C98" t="str">
            <v>New Zealand</v>
          </cell>
          <cell r="D98">
            <v>15.805185309158531</v>
          </cell>
          <cell r="E98">
            <v>100</v>
          </cell>
          <cell r="G98">
            <v>6.4262518918918916</v>
          </cell>
          <cell r="H98">
            <v>6.8659794594594601</v>
          </cell>
          <cell r="I98">
            <v>5.24556108108108</v>
          </cell>
          <cell r="J98">
            <v>1.4094421621621622</v>
          </cell>
          <cell r="K98">
            <v>3.9723664864864863</v>
          </cell>
        </row>
        <row r="99">
          <cell r="C99" t="str">
            <v>Russia</v>
          </cell>
          <cell r="E99">
            <v>20.2</v>
          </cell>
          <cell r="G99">
            <v>6.7</v>
          </cell>
          <cell r="H99">
            <v>8.1</v>
          </cell>
          <cell r="I99">
            <v>5.6</v>
          </cell>
          <cell r="J99">
            <v>-3.1</v>
          </cell>
          <cell r="K99">
            <v>2.4</v>
          </cell>
        </row>
        <row r="100">
          <cell r="B100" t="str">
            <v>Remaining countries</v>
          </cell>
          <cell r="C100" t="str">
            <v>South Africa</v>
          </cell>
          <cell r="D100">
            <v>15.041630227612579</v>
          </cell>
          <cell r="E100">
            <v>4.5</v>
          </cell>
          <cell r="G100">
            <v>5</v>
          </cell>
          <cell r="H100">
            <v>5.0999999999999996</v>
          </cell>
          <cell r="I100">
            <v>3.1</v>
          </cell>
          <cell r="J100">
            <v>0.7</v>
          </cell>
          <cell r="K100">
            <v>3.2</v>
          </cell>
        </row>
        <row r="101">
          <cell r="C101" t="str">
            <v>Turkey</v>
          </cell>
          <cell r="E101">
            <v>6.5</v>
          </cell>
          <cell r="G101">
            <v>6.2</v>
          </cell>
          <cell r="H101">
            <v>4.5</v>
          </cell>
          <cell r="I101">
            <v>1.3</v>
          </cell>
          <cell r="J101">
            <v>-2.5</v>
          </cell>
          <cell r="K101">
            <v>1.4</v>
          </cell>
        </row>
        <row r="102">
          <cell r="C102" t="str">
            <v xml:space="preserve">Rest </v>
          </cell>
          <cell r="E102">
            <v>68.8</v>
          </cell>
          <cell r="G102">
            <v>6.4605405405405403</v>
          </cell>
          <cell r="H102">
            <v>6.8427027027027032</v>
          </cell>
          <cell r="I102">
            <v>5.6545945945945943</v>
          </cell>
          <cell r="J102">
            <v>3.1491891891891894</v>
          </cell>
          <cell r="K102">
            <v>4.7275675675675677</v>
          </cell>
        </row>
        <row r="103">
          <cell r="B103" t="str">
            <v>World</v>
          </cell>
          <cell r="C103" t="str">
            <v>Turkey</v>
          </cell>
          <cell r="D103">
            <v>100.01518530915853</v>
          </cell>
          <cell r="E103">
            <v>9.8087571686360402</v>
          </cell>
          <cell r="G103">
            <v>5.0635978737391483</v>
          </cell>
          <cell r="H103">
            <v>5.0998958157443743</v>
          </cell>
          <cell r="I103">
            <v>3.0709077821809725</v>
          </cell>
          <cell r="J103">
            <v>-0.6959980422537666</v>
          </cell>
          <cell r="K103">
            <v>2.6385863447200171</v>
          </cell>
        </row>
      </sheetData>
      <sheetData sheetId="13" refreshError="1">
        <row r="3">
          <cell r="B3" t="str">
            <v>EWU - Konjunkturprognose</v>
          </cell>
        </row>
        <row r="5">
          <cell r="D5">
            <v>2007</v>
          </cell>
          <cell r="E5">
            <v>2008</v>
          </cell>
          <cell r="F5">
            <v>2009</v>
          </cell>
          <cell r="G5">
            <v>2010</v>
          </cell>
        </row>
        <row r="7">
          <cell r="B7" t="str">
            <v>Bruttoinlandsprodukt</v>
          </cell>
          <cell r="D7">
            <v>2.6</v>
          </cell>
          <cell r="E7">
            <v>0.7</v>
          </cell>
          <cell r="F7">
            <v>-3.1</v>
          </cell>
          <cell r="G7">
            <v>1</v>
          </cell>
        </row>
        <row r="8">
          <cell r="C8" t="str">
            <v>Privater Verbrauch</v>
          </cell>
          <cell r="D8">
            <v>1.6</v>
          </cell>
          <cell r="E8">
            <v>0.5</v>
          </cell>
          <cell r="F8">
            <v>-1.3</v>
          </cell>
          <cell r="G8">
            <v>0.5</v>
          </cell>
        </row>
        <row r="9">
          <cell r="C9" t="str">
            <v>Staatsverbrauch</v>
          </cell>
          <cell r="D9">
            <v>2.2000000000000002</v>
          </cell>
          <cell r="E9">
            <v>2</v>
          </cell>
          <cell r="F9">
            <v>2.2000000000000002</v>
          </cell>
          <cell r="G9">
            <v>2.8</v>
          </cell>
        </row>
        <row r="10">
          <cell r="C10" t="str">
            <v>Investitionen</v>
          </cell>
          <cell r="D10">
            <v>4.3</v>
          </cell>
          <cell r="E10">
            <v>0.6</v>
          </cell>
          <cell r="F10">
            <v>-6.8</v>
          </cell>
          <cell r="G10">
            <v>0.6</v>
          </cell>
        </row>
        <row r="11">
          <cell r="C11" t="str">
            <v>Ausfuhren</v>
          </cell>
          <cell r="D11">
            <v>5.9</v>
          </cell>
          <cell r="E11">
            <v>1.6</v>
          </cell>
          <cell r="F11">
            <v>-12</v>
          </cell>
          <cell r="G11">
            <v>2.2000000000000002</v>
          </cell>
        </row>
        <row r="12">
          <cell r="C12" t="str">
            <v>Einfuhren</v>
          </cell>
          <cell r="D12">
            <v>5.3</v>
          </cell>
          <cell r="E12">
            <v>1.7</v>
          </cell>
          <cell r="F12">
            <v>-8.8000000000000007</v>
          </cell>
          <cell r="G12">
            <v>2.2000000000000002</v>
          </cell>
        </row>
        <row r="14">
          <cell r="B14" t="str">
            <v>Andere Indikatoren</v>
          </cell>
        </row>
        <row r="15">
          <cell r="C15" t="str">
            <v>Inflationsrate</v>
          </cell>
          <cell r="D15">
            <v>2.1</v>
          </cell>
          <cell r="E15">
            <v>3.3</v>
          </cell>
          <cell r="F15">
            <v>0.7</v>
          </cell>
          <cell r="G15">
            <v>1.9</v>
          </cell>
        </row>
        <row r="16">
          <cell r="C16" t="str">
            <v>Arbeitslosenquote</v>
          </cell>
          <cell r="D16">
            <v>7.4</v>
          </cell>
          <cell r="E16">
            <v>7.5</v>
          </cell>
          <cell r="F16">
            <v>9.1999999999999993</v>
          </cell>
          <cell r="G16">
            <v>9.8000000000000007</v>
          </cell>
        </row>
        <row r="17">
          <cell r="C17" t="str">
            <v>Leistungsbilanzsaldo *</v>
          </cell>
          <cell r="D17">
            <v>0.3</v>
          </cell>
          <cell r="E17">
            <v>-0.6</v>
          </cell>
          <cell r="F17">
            <v>-1</v>
          </cell>
          <cell r="G17">
            <v>-0.7</v>
          </cell>
        </row>
        <row r="18">
          <cell r="C18" t="str">
            <v>Budgetsaldo *</v>
          </cell>
          <cell r="D18">
            <v>-0.6</v>
          </cell>
          <cell r="E18">
            <v>-1.7</v>
          </cell>
          <cell r="F18">
            <v>-4.4000000000000004</v>
          </cell>
          <cell r="G18">
            <v>-4.4000000000000004</v>
          </cell>
        </row>
        <row r="20">
          <cell r="B20" t="str">
            <v>Bruttoinlandsprodukt - Einzelländer</v>
          </cell>
        </row>
        <row r="21">
          <cell r="C21" t="str">
            <v>Deutschland</v>
          </cell>
          <cell r="D21">
            <v>2.4603373382962559</v>
          </cell>
          <cell r="E21">
            <v>1.2949067773285776</v>
          </cell>
          <cell r="F21">
            <v>-3.8488681494667389</v>
          </cell>
          <cell r="G21">
            <v>1.3797103089027161</v>
          </cell>
        </row>
        <row r="22">
          <cell r="C22" t="str">
            <v>Frankreich</v>
          </cell>
          <cell r="D22">
            <v>2.1</v>
          </cell>
          <cell r="E22">
            <v>1.6</v>
          </cell>
          <cell r="F22">
            <v>-0.3</v>
          </cell>
          <cell r="G22">
            <v>1</v>
          </cell>
        </row>
        <row r="23">
          <cell r="C23" t="str">
            <v>Italien</v>
          </cell>
          <cell r="D23">
            <v>1.4645151241982433</v>
          </cell>
          <cell r="E23">
            <v>2.7</v>
          </cell>
          <cell r="F23">
            <v>1.9</v>
          </cell>
          <cell r="G23">
            <v>1.7</v>
          </cell>
        </row>
        <row r="24">
          <cell r="C24" t="str">
            <v>Niederlande</v>
          </cell>
          <cell r="D24">
            <v>3.5</v>
          </cell>
          <cell r="E24">
            <v>2</v>
          </cell>
          <cell r="F24">
            <v>-3.1</v>
          </cell>
          <cell r="G24">
            <v>0.3</v>
          </cell>
        </row>
        <row r="25">
          <cell r="C25" t="str">
            <v>Spanien</v>
          </cell>
          <cell r="D25">
            <v>3.6619022226846454</v>
          </cell>
          <cell r="E25">
            <v>1.1585278641383212</v>
          </cell>
          <cell r="F25">
            <v>-2.604869584469057</v>
          </cell>
          <cell r="G25">
            <v>0.54124731986152597</v>
          </cell>
        </row>
        <row r="26">
          <cell r="B26" t="str">
            <v>*) in Prozent gegenüber Vorjahr   **) in Prozent des BIP</v>
          </cell>
        </row>
        <row r="27">
          <cell r="B27" t="str">
            <v>Inflationsrate (HVPI) - Einzelländer</v>
          </cell>
        </row>
        <row r="28">
          <cell r="C28" t="str">
            <v>Deutschland</v>
          </cell>
          <cell r="D28">
            <v>2.2999999999999998</v>
          </cell>
          <cell r="E28">
            <v>2.7542033626901663</v>
          </cell>
          <cell r="F28">
            <v>0.7</v>
          </cell>
          <cell r="G28">
            <v>1.6</v>
          </cell>
        </row>
        <row r="29">
          <cell r="C29" t="str">
            <v>Frankreich</v>
          </cell>
          <cell r="D29">
            <v>1.6</v>
          </cell>
          <cell r="E29">
            <v>3.2</v>
          </cell>
          <cell r="F29">
            <v>0.5</v>
          </cell>
          <cell r="G29">
            <v>1.8</v>
          </cell>
        </row>
        <row r="30">
          <cell r="C30" t="str">
            <v>Italien</v>
          </cell>
          <cell r="D30">
            <v>2</v>
          </cell>
          <cell r="E30">
            <v>3.4931193151728746</v>
          </cell>
          <cell r="F30">
            <v>0.8</v>
          </cell>
          <cell r="G30">
            <v>1.8252046209949284</v>
          </cell>
        </row>
        <row r="31">
          <cell r="B31" t="str">
            <v>EMU - Macroeconomic Forecast</v>
          </cell>
          <cell r="C31" t="str">
            <v>Niederlande</v>
          </cell>
          <cell r="D31">
            <v>1.6</v>
          </cell>
          <cell r="E31">
            <v>2.2000000000000002</v>
          </cell>
          <cell r="F31">
            <v>1.1000000000000001</v>
          </cell>
          <cell r="G31">
            <v>2.2000000000000002</v>
          </cell>
        </row>
        <row r="32">
          <cell r="C32" t="str">
            <v>Spanien</v>
          </cell>
          <cell r="D32">
            <v>2.8</v>
          </cell>
          <cell r="E32">
            <v>4.0999999999999996</v>
          </cell>
          <cell r="F32">
            <v>0.5</v>
          </cell>
          <cell r="G32">
            <v>2.5</v>
          </cell>
        </row>
        <row r="33">
          <cell r="D33">
            <v>2010</v>
          </cell>
          <cell r="E33">
            <v>2011</v>
          </cell>
          <cell r="F33">
            <v>2012</v>
          </cell>
          <cell r="G33">
            <v>2013</v>
          </cell>
        </row>
        <row r="34">
          <cell r="B34" t="str">
            <v>Nachrichtlich: Consensus-Prognosen</v>
          </cell>
        </row>
        <row r="35">
          <cell r="B35" t="str">
            <v>Real GDP growth</v>
          </cell>
          <cell r="C35" t="str">
            <v xml:space="preserve">      Consensus-Umfrage vom </v>
          </cell>
          <cell r="D35">
            <v>39881</v>
          </cell>
          <cell r="E35">
            <v>39272</v>
          </cell>
          <cell r="F35">
            <v>0.5</v>
          </cell>
          <cell r="G35">
            <v>0.9</v>
          </cell>
        </row>
        <row r="36">
          <cell r="C36" t="str">
            <v>EWU-BIP-Wachstum</v>
          </cell>
          <cell r="D36">
            <v>2.9</v>
          </cell>
          <cell r="E36">
            <v>0.7</v>
          </cell>
          <cell r="F36">
            <v>-2.6</v>
          </cell>
          <cell r="G36">
            <v>0.5</v>
          </cell>
        </row>
        <row r="37">
          <cell r="C37" t="str">
            <v>EWU-Inflationsrate</v>
          </cell>
          <cell r="D37">
            <v>2.2000000000000002</v>
          </cell>
          <cell r="E37">
            <v>3.3</v>
          </cell>
          <cell r="F37">
            <v>0.6</v>
          </cell>
          <cell r="G37">
            <v>1.5</v>
          </cell>
        </row>
        <row r="38">
          <cell r="C38" t="str">
            <v>Investment</v>
          </cell>
          <cell r="D38">
            <v>-0.9</v>
          </cell>
          <cell r="E38">
            <v>2.2999999999999998</v>
          </cell>
          <cell r="F38">
            <v>1.5</v>
          </cell>
          <cell r="G38">
            <v>2.2000000000000002</v>
          </cell>
        </row>
        <row r="39">
          <cell r="C39" t="str">
            <v>Exports</v>
          </cell>
          <cell r="D39">
            <v>10.9</v>
          </cell>
          <cell r="E39">
            <v>6.6</v>
          </cell>
          <cell r="F39">
            <v>3.8</v>
          </cell>
          <cell r="G39">
            <v>4.5999999999999996</v>
          </cell>
        </row>
        <row r="40">
          <cell r="B40" t="str">
            <v>*) in Prozent des BIP</v>
          </cell>
          <cell r="C40" t="str">
            <v>Imports</v>
          </cell>
          <cell r="D40">
            <v>9.1</v>
          </cell>
          <cell r="E40">
            <v>4.8</v>
          </cell>
          <cell r="F40">
            <v>3.4</v>
          </cell>
          <cell r="G40">
            <v>4.9000000000000004</v>
          </cell>
        </row>
        <row r="45">
          <cell r="B45" t="str">
            <v>EMU - Macroeconomic Forecast</v>
          </cell>
          <cell r="C45" t="str">
            <v>Current account balance*</v>
          </cell>
          <cell r="D45">
            <v>-0.4</v>
          </cell>
          <cell r="E45">
            <v>-0.7</v>
          </cell>
          <cell r="F45">
            <v>-0.6</v>
          </cell>
          <cell r="G45">
            <v>-0.5</v>
          </cell>
        </row>
        <row r="46">
          <cell r="C46" t="str">
            <v>Public budget balance*</v>
          </cell>
          <cell r="D46">
            <v>-6.3</v>
          </cell>
          <cell r="E46">
            <v>-4.4000000000000004</v>
          </cell>
          <cell r="F46">
            <v>-3.4</v>
          </cell>
          <cell r="G46">
            <v>-2.4</v>
          </cell>
        </row>
        <row r="47">
          <cell r="D47">
            <v>2007</v>
          </cell>
          <cell r="E47">
            <v>2008</v>
          </cell>
          <cell r="F47">
            <v>2009</v>
          </cell>
          <cell r="G47">
            <v>2010</v>
          </cell>
        </row>
        <row r="48">
          <cell r="B48" t="str">
            <v>Consensus forecasts</v>
          </cell>
        </row>
        <row r="49">
          <cell r="B49" t="str">
            <v>Real GDP growth</v>
          </cell>
          <cell r="C49" t="str">
            <v>Date of survey: Jan 09, 2012</v>
          </cell>
          <cell r="D49">
            <v>2.6</v>
          </cell>
          <cell r="E49">
            <v>0.7</v>
          </cell>
          <cell r="F49">
            <v>-3.1</v>
          </cell>
          <cell r="G49">
            <v>1</v>
          </cell>
        </row>
        <row r="50">
          <cell r="C50" t="str">
            <v>Private consumption</v>
          </cell>
          <cell r="D50">
            <v>1.6</v>
          </cell>
          <cell r="E50">
            <v>1.6</v>
          </cell>
          <cell r="F50">
            <v>-0.3</v>
          </cell>
          <cell r="G50">
            <v>1</v>
          </cell>
        </row>
        <row r="51">
          <cell r="C51" t="str">
            <v>Public consumption</v>
          </cell>
          <cell r="D51">
            <v>2.2000000000000002</v>
          </cell>
          <cell r="E51">
            <v>2.7</v>
          </cell>
          <cell r="F51">
            <v>1.9</v>
          </cell>
          <cell r="G51">
            <v>1.7</v>
          </cell>
        </row>
        <row r="52">
          <cell r="C52" t="str">
            <v>Investment</v>
          </cell>
          <cell r="D52">
            <v>4.3</v>
          </cell>
          <cell r="E52">
            <v>0.6</v>
          </cell>
          <cell r="F52">
            <v>-6.8</v>
          </cell>
          <cell r="G52">
            <v>0.6</v>
          </cell>
        </row>
        <row r="53">
          <cell r="C53" t="str">
            <v>Exports</v>
          </cell>
          <cell r="D53">
            <v>5.9</v>
          </cell>
          <cell r="E53">
            <v>1.6</v>
          </cell>
          <cell r="F53">
            <v>-12</v>
          </cell>
          <cell r="G53">
            <v>2.2000000000000002</v>
          </cell>
        </row>
        <row r="54">
          <cell r="B54" t="str">
            <v>*) as percentage of GDP</v>
          </cell>
          <cell r="C54" t="str">
            <v>Imports</v>
          </cell>
          <cell r="D54">
            <v>5.3</v>
          </cell>
          <cell r="E54">
            <v>1.7</v>
          </cell>
          <cell r="F54">
            <v>-8.8000000000000007</v>
          </cell>
          <cell r="G54">
            <v>2.2000000000000002</v>
          </cell>
        </row>
        <row r="56">
          <cell r="B56" t="str">
            <v>Other Indicators</v>
          </cell>
        </row>
        <row r="57">
          <cell r="C57" t="str">
            <v>Inflation rate</v>
          </cell>
          <cell r="D57">
            <v>2.1</v>
          </cell>
          <cell r="E57">
            <v>3.3</v>
          </cell>
          <cell r="F57">
            <v>0.7</v>
          </cell>
          <cell r="G57">
            <v>1.9</v>
          </cell>
        </row>
        <row r="58">
          <cell r="C58" t="str">
            <v>Unemployment rate</v>
          </cell>
          <cell r="D58">
            <v>7.4</v>
          </cell>
          <cell r="E58">
            <v>7.5</v>
          </cell>
          <cell r="F58">
            <v>9.1999999999999993</v>
          </cell>
          <cell r="G58">
            <v>9.8000000000000007</v>
          </cell>
        </row>
        <row r="59">
          <cell r="C59" t="str">
            <v>Current account balance*</v>
          </cell>
          <cell r="D59">
            <v>0.3</v>
          </cell>
          <cell r="E59">
            <v>-0.6</v>
          </cell>
          <cell r="F59">
            <v>-1</v>
          </cell>
          <cell r="G59">
            <v>-0.7</v>
          </cell>
        </row>
        <row r="60">
          <cell r="C60" t="str">
            <v>Public budget balance*</v>
          </cell>
          <cell r="D60">
            <v>-0.6</v>
          </cell>
          <cell r="E60">
            <v>-1.7</v>
          </cell>
          <cell r="F60">
            <v>-4.4000000000000004</v>
          </cell>
          <cell r="G60">
            <v>-4.4000000000000004</v>
          </cell>
        </row>
        <row r="62">
          <cell r="B62" t="str">
            <v>GDP growth - individual countries</v>
          </cell>
        </row>
        <row r="63">
          <cell r="C63" t="str">
            <v>Germany</v>
          </cell>
          <cell r="D63">
            <v>2.4603373382962559</v>
          </cell>
          <cell r="E63">
            <v>1.2949067773285776</v>
          </cell>
          <cell r="F63">
            <v>-3.8488681494667389</v>
          </cell>
          <cell r="G63">
            <v>1.3797103089027161</v>
          </cell>
        </row>
        <row r="64">
          <cell r="C64" t="str">
            <v>France</v>
          </cell>
          <cell r="D64">
            <v>2.1</v>
          </cell>
          <cell r="E64">
            <v>0.7</v>
          </cell>
          <cell r="F64">
            <v>-2</v>
          </cell>
          <cell r="G64">
            <v>1</v>
          </cell>
        </row>
        <row r="65">
          <cell r="C65" t="str">
            <v>Italy</v>
          </cell>
          <cell r="D65">
            <v>1.4645151241982433</v>
          </cell>
          <cell r="E65">
            <v>-1.0430330601321458</v>
          </cell>
          <cell r="F65">
            <v>-3.6355034156631945</v>
          </cell>
          <cell r="G65">
            <v>0.94931158320309805</v>
          </cell>
        </row>
        <row r="66">
          <cell r="C66" t="str">
            <v>Netherlands</v>
          </cell>
          <cell r="D66">
            <v>3.5</v>
          </cell>
          <cell r="E66">
            <v>2</v>
          </cell>
          <cell r="F66">
            <v>-3.1</v>
          </cell>
          <cell r="G66">
            <v>0.3</v>
          </cell>
        </row>
        <row r="67">
          <cell r="C67" t="str">
            <v>Spain</v>
          </cell>
          <cell r="D67">
            <v>3.6619022226846454</v>
          </cell>
          <cell r="E67">
            <v>1.1585278641383212</v>
          </cell>
          <cell r="F67">
            <v>-2.604869584469057</v>
          </cell>
          <cell r="G67">
            <v>0.54124731986152597</v>
          </cell>
        </row>
        <row r="69">
          <cell r="B69" t="str">
            <v>Inflation rate (HICP) - individual countries</v>
          </cell>
        </row>
        <row r="70">
          <cell r="C70" t="str">
            <v>Germany</v>
          </cell>
          <cell r="D70">
            <v>2.2999999999999998</v>
          </cell>
          <cell r="E70">
            <v>2.7542033626901663</v>
          </cell>
          <cell r="F70">
            <v>0.7</v>
          </cell>
          <cell r="G70">
            <v>1.6</v>
          </cell>
        </row>
        <row r="71">
          <cell r="C71" t="str">
            <v>France</v>
          </cell>
          <cell r="D71">
            <v>1.6</v>
          </cell>
          <cell r="E71">
            <v>3.2</v>
          </cell>
          <cell r="F71">
            <v>0.5</v>
          </cell>
          <cell r="G71">
            <v>1.8</v>
          </cell>
        </row>
        <row r="72">
          <cell r="C72" t="str">
            <v>Italy</v>
          </cell>
          <cell r="D72">
            <v>2</v>
          </cell>
          <cell r="E72">
            <v>3.4931193151728746</v>
          </cell>
          <cell r="F72">
            <v>0.8</v>
          </cell>
          <cell r="G72">
            <v>1.8252046209949284</v>
          </cell>
        </row>
        <row r="73">
          <cell r="C73" t="str">
            <v>Netherlands</v>
          </cell>
          <cell r="D73">
            <v>1.6</v>
          </cell>
          <cell r="E73">
            <v>2.2000000000000002</v>
          </cell>
          <cell r="F73">
            <v>1.1000000000000001</v>
          </cell>
          <cell r="G73">
            <v>2.2000000000000002</v>
          </cell>
        </row>
        <row r="74">
          <cell r="C74" t="str">
            <v>Spain</v>
          </cell>
          <cell r="D74">
            <v>2.8</v>
          </cell>
          <cell r="E74">
            <v>4.0999999999999996</v>
          </cell>
          <cell r="F74">
            <v>0.5</v>
          </cell>
          <cell r="G74">
            <v>2.5</v>
          </cell>
        </row>
        <row r="76">
          <cell r="B76" t="str">
            <v>Consensus forecasts</v>
          </cell>
        </row>
        <row r="77">
          <cell r="C77" t="str">
            <v>Date of survey: March 9, 09</v>
          </cell>
        </row>
        <row r="78">
          <cell r="C78" t="str">
            <v>EMU Real GDP growth</v>
          </cell>
          <cell r="D78">
            <v>2.9</v>
          </cell>
          <cell r="E78">
            <v>0.7</v>
          </cell>
          <cell r="F78">
            <v>-2.6</v>
          </cell>
          <cell r="G78">
            <v>0.5</v>
          </cell>
        </row>
        <row r="79">
          <cell r="C79" t="str">
            <v>EMU inflation rate</v>
          </cell>
          <cell r="D79">
            <v>2.2000000000000002</v>
          </cell>
          <cell r="E79">
            <v>3.3</v>
          </cell>
          <cell r="F79">
            <v>0.6</v>
          </cell>
          <cell r="G79">
            <v>1.5</v>
          </cell>
        </row>
        <row r="82">
          <cell r="B82" t="str">
            <v>*) as percentage of GDP</v>
          </cell>
        </row>
      </sheetData>
      <sheetData sheetId="14" refreshError="1">
        <row r="6">
          <cell r="D6">
            <v>39871.388981481483</v>
          </cell>
          <cell r="E6" t="str">
            <v>+ 3 Monate</v>
          </cell>
          <cell r="F6" t="str">
            <v>+ 6 Monate</v>
          </cell>
          <cell r="G6" t="str">
            <v>+ 12 Monate</v>
          </cell>
        </row>
        <row r="8">
          <cell r="B8" t="str">
            <v>Leitzinsen</v>
          </cell>
        </row>
        <row r="9">
          <cell r="C9" t="str">
            <v>USA (FF target)</v>
          </cell>
          <cell r="D9">
            <v>0.25</v>
          </cell>
          <cell r="E9">
            <v>0.25</v>
          </cell>
          <cell r="F9">
            <v>0.25</v>
          </cell>
          <cell r="G9">
            <v>0.25</v>
          </cell>
        </row>
        <row r="10">
          <cell r="C10" t="str">
            <v>EWU (Repo)</v>
          </cell>
          <cell r="D10">
            <v>2</v>
          </cell>
          <cell r="E10">
            <v>1</v>
          </cell>
          <cell r="F10">
            <v>1</v>
          </cell>
          <cell r="G10">
            <v>1</v>
          </cell>
        </row>
        <row r="11">
          <cell r="C11" t="str">
            <v>Japan (O/N target)</v>
          </cell>
          <cell r="D11">
            <v>0.1</v>
          </cell>
          <cell r="E11">
            <v>0.1</v>
          </cell>
          <cell r="F11">
            <v>0.1</v>
          </cell>
          <cell r="G11">
            <v>0.1</v>
          </cell>
        </row>
        <row r="13">
          <cell r="B13" t="str">
            <v>3-Monats-Zinsen</v>
          </cell>
        </row>
        <row r="14">
          <cell r="C14" t="str">
            <v>USA (Libor)</v>
          </cell>
          <cell r="D14">
            <v>1.26125</v>
          </cell>
          <cell r="E14">
            <v>1</v>
          </cell>
          <cell r="F14">
            <v>0.7</v>
          </cell>
          <cell r="G14">
            <v>0.5</v>
          </cell>
        </row>
        <row r="15">
          <cell r="C15" t="str">
            <v>EWU (Euribor)</v>
          </cell>
          <cell r="D15">
            <v>1.8480000000000001</v>
          </cell>
          <cell r="E15">
            <v>1.65</v>
          </cell>
          <cell r="F15">
            <v>1.5</v>
          </cell>
          <cell r="G15">
            <v>1.4</v>
          </cell>
        </row>
        <row r="16">
          <cell r="C16" t="str">
            <v>Japan (Tibor)</v>
          </cell>
          <cell r="D16">
            <v>0.70199999999999996</v>
          </cell>
          <cell r="E16">
            <v>0.6</v>
          </cell>
          <cell r="F16">
            <v>0.55000000000000004</v>
          </cell>
          <cell r="G16">
            <v>0.5</v>
          </cell>
        </row>
        <row r="17">
          <cell r="C17" t="str">
            <v>Australien (Libor)</v>
          </cell>
          <cell r="D17">
            <v>3.7875000000000001</v>
          </cell>
          <cell r="E17">
            <v>3.6</v>
          </cell>
          <cell r="F17">
            <v>3.1</v>
          </cell>
          <cell r="G17">
            <v>3.2</v>
          </cell>
        </row>
        <row r="18">
          <cell r="C18" t="str">
            <v>Großbritannien (Libor)</v>
          </cell>
          <cell r="D18">
            <v>2.0631300000000006</v>
          </cell>
          <cell r="E18">
            <v>1.6</v>
          </cell>
          <cell r="F18">
            <v>1.3</v>
          </cell>
          <cell r="G18">
            <v>1.2</v>
          </cell>
        </row>
        <row r="19">
          <cell r="C19" t="str">
            <v>Kanada (Libor)</v>
          </cell>
          <cell r="D19">
            <v>1.39333</v>
          </cell>
          <cell r="E19">
            <v>1.1000000000000001</v>
          </cell>
          <cell r="F19">
            <v>1</v>
          </cell>
          <cell r="G19">
            <v>0.95</v>
          </cell>
        </row>
        <row r="20">
          <cell r="C20" t="str">
            <v>Neuseeland</v>
          </cell>
          <cell r="D20">
            <v>3.53</v>
          </cell>
          <cell r="E20">
            <v>3.6</v>
          </cell>
          <cell r="F20">
            <v>3.2</v>
          </cell>
          <cell r="G20">
            <v>3</v>
          </cell>
        </row>
        <row r="21">
          <cell r="C21" t="str">
            <v>Norwegen (Oibor)</v>
          </cell>
          <cell r="D21">
            <v>3.22</v>
          </cell>
          <cell r="E21">
            <v>3</v>
          </cell>
          <cell r="F21">
            <v>2.75</v>
          </cell>
          <cell r="G21">
            <v>2.75</v>
          </cell>
        </row>
        <row r="22">
          <cell r="C22" t="str">
            <v>Polen (Wibor)</v>
          </cell>
          <cell r="D22">
            <v>4.53</v>
          </cell>
          <cell r="E22">
            <v>3.7</v>
          </cell>
          <cell r="F22">
            <v>3.3</v>
          </cell>
          <cell r="G22">
            <v>3.3</v>
          </cell>
        </row>
        <row r="23">
          <cell r="C23" t="str">
            <v>Schweden (Stibor)</v>
          </cell>
          <cell r="D23">
            <v>1.24</v>
          </cell>
          <cell r="E23">
            <v>1</v>
          </cell>
          <cell r="F23">
            <v>1</v>
          </cell>
          <cell r="G23">
            <v>1</v>
          </cell>
        </row>
        <row r="24">
          <cell r="C24" t="str">
            <v>Schweiz (Libor)</v>
          </cell>
          <cell r="D24">
            <v>0.5</v>
          </cell>
          <cell r="E24">
            <v>0.5</v>
          </cell>
          <cell r="F24">
            <v>0.5</v>
          </cell>
          <cell r="G24">
            <v>0.45</v>
          </cell>
        </row>
        <row r="25">
          <cell r="C25" t="str">
            <v>Südafrika (Jibar)</v>
          </cell>
          <cell r="D25">
            <v>9.77</v>
          </cell>
          <cell r="E25">
            <v>9.6999999999999993</v>
          </cell>
          <cell r="F25">
            <v>9.1999999999999993</v>
          </cell>
          <cell r="G25">
            <v>8.9</v>
          </cell>
        </row>
        <row r="26">
          <cell r="C26" t="str">
            <v>Tschechien (Pribor)</v>
          </cell>
          <cell r="D26">
            <v>2.5099999999999998</v>
          </cell>
          <cell r="E26">
            <v>1.7</v>
          </cell>
          <cell r="F26">
            <v>1.3</v>
          </cell>
          <cell r="G26">
            <v>1.3</v>
          </cell>
        </row>
        <row r="27">
          <cell r="C27" t="str">
            <v>Türkei</v>
          </cell>
          <cell r="D27">
            <v>12</v>
          </cell>
          <cell r="E27">
            <v>11.75</v>
          </cell>
          <cell r="F27">
            <v>11.2</v>
          </cell>
          <cell r="G27">
            <v>11.1</v>
          </cell>
        </row>
        <row r="28">
          <cell r="C28" t="str">
            <v>Ungarn (Bubor)</v>
          </cell>
          <cell r="D28">
            <v>9.51</v>
          </cell>
          <cell r="E28">
            <v>8.3000000000000007</v>
          </cell>
          <cell r="F28">
            <v>7.2</v>
          </cell>
          <cell r="G28">
            <v>7.2</v>
          </cell>
        </row>
        <row r="30">
          <cell r="B30" t="str">
            <v>10-Jahres-Renditen</v>
          </cell>
        </row>
        <row r="31">
          <cell r="C31" t="str">
            <v>USA *</v>
          </cell>
          <cell r="D31">
            <v>2.9871000000000003</v>
          </cell>
          <cell r="E31">
            <v>2.2999999999999998</v>
          </cell>
          <cell r="F31">
            <v>2.6</v>
          </cell>
          <cell r="G31">
            <v>3.7</v>
          </cell>
        </row>
        <row r="32">
          <cell r="C32" t="str">
            <v>EWU</v>
          </cell>
          <cell r="D32">
            <v>3.11</v>
          </cell>
          <cell r="E32">
            <v>2.7</v>
          </cell>
          <cell r="F32">
            <v>3</v>
          </cell>
          <cell r="G32">
            <v>3.6</v>
          </cell>
        </row>
        <row r="33">
          <cell r="C33" t="str">
            <v>Japan *</v>
          </cell>
          <cell r="D33">
            <v>1.2749999999999999</v>
          </cell>
          <cell r="E33">
            <v>1.2</v>
          </cell>
          <cell r="F33">
            <v>1.25</v>
          </cell>
          <cell r="G33">
            <v>1.35</v>
          </cell>
        </row>
        <row r="34">
          <cell r="C34" t="str">
            <v>Australien *</v>
          </cell>
          <cell r="D34">
            <v>4.3849999999999998</v>
          </cell>
          <cell r="E34">
            <v>3.9</v>
          </cell>
          <cell r="F34">
            <v>4.0999999999999996</v>
          </cell>
          <cell r="G34">
            <v>4.5</v>
          </cell>
        </row>
        <row r="35">
          <cell r="C35" t="str">
            <v>Großbritannien</v>
          </cell>
          <cell r="D35">
            <v>3.5959999999999996</v>
          </cell>
          <cell r="E35">
            <v>3.1</v>
          </cell>
          <cell r="F35">
            <v>3</v>
          </cell>
          <cell r="G35">
            <v>3.5</v>
          </cell>
        </row>
        <row r="36">
          <cell r="C36" t="str">
            <v>Kanada *</v>
          </cell>
          <cell r="D36">
            <v>3.145</v>
          </cell>
          <cell r="E36">
            <v>2.8</v>
          </cell>
          <cell r="F36">
            <v>3.1</v>
          </cell>
          <cell r="G36">
            <v>3.85</v>
          </cell>
        </row>
        <row r="37">
          <cell r="C37" t="str">
            <v>Neuseeland *</v>
          </cell>
          <cell r="D37">
            <v>4.5149999999999997</v>
          </cell>
          <cell r="E37">
            <v>4</v>
          </cell>
          <cell r="F37">
            <v>4.0999999999999996</v>
          </cell>
          <cell r="G37">
            <v>4.3</v>
          </cell>
        </row>
        <row r="38">
          <cell r="C38" t="str">
            <v>Norwegen</v>
          </cell>
          <cell r="D38">
            <v>3.8719999999999994</v>
          </cell>
          <cell r="E38">
            <v>3.6</v>
          </cell>
          <cell r="F38">
            <v>3.9</v>
          </cell>
          <cell r="G38">
            <v>4</v>
          </cell>
        </row>
        <row r="39">
          <cell r="C39" t="str">
            <v>Polen</v>
          </cell>
          <cell r="D39">
            <v>6.1559999999999997</v>
          </cell>
          <cell r="E39">
            <v>6</v>
          </cell>
          <cell r="F39">
            <v>5.7</v>
          </cell>
          <cell r="G39">
            <v>5</v>
          </cell>
        </row>
        <row r="40">
          <cell r="C40" t="str">
            <v>Schweden</v>
          </cell>
          <cell r="D40">
            <v>2.86</v>
          </cell>
          <cell r="E40">
            <v>2.7</v>
          </cell>
          <cell r="F40">
            <v>3</v>
          </cell>
          <cell r="G40">
            <v>3.1</v>
          </cell>
        </row>
        <row r="41">
          <cell r="C41" t="str">
            <v>Schweiz</v>
          </cell>
          <cell r="D41">
            <v>2.2759999999999998</v>
          </cell>
          <cell r="E41">
            <v>2.1</v>
          </cell>
          <cell r="F41">
            <v>2.25</v>
          </cell>
          <cell r="G41">
            <v>2.4500000000000002</v>
          </cell>
        </row>
        <row r="42">
          <cell r="C42" t="str">
            <v>Südafrika *</v>
          </cell>
          <cell r="D42">
            <v>8.44</v>
          </cell>
          <cell r="E42">
            <v>7.9</v>
          </cell>
          <cell r="F42">
            <v>7.5</v>
          </cell>
          <cell r="G42">
            <v>7.3</v>
          </cell>
        </row>
        <row r="43">
          <cell r="C43" t="str">
            <v>Tschechien</v>
          </cell>
          <cell r="D43">
            <v>4.8899999999999997</v>
          </cell>
          <cell r="E43">
            <v>4.5999999999999996</v>
          </cell>
          <cell r="F43">
            <v>4.4000000000000004</v>
          </cell>
          <cell r="G43">
            <v>4</v>
          </cell>
        </row>
        <row r="44">
          <cell r="C44" t="str">
            <v>Türkei**</v>
          </cell>
          <cell r="D44">
            <v>18</v>
          </cell>
          <cell r="E44">
            <v>16</v>
          </cell>
          <cell r="F44">
            <v>14.5</v>
          </cell>
          <cell r="G44">
            <v>13.4</v>
          </cell>
        </row>
        <row r="45">
          <cell r="C45" t="str">
            <v>Ungarn</v>
          </cell>
          <cell r="D45">
            <v>11.73</v>
          </cell>
          <cell r="E45">
            <v>10.5</v>
          </cell>
          <cell r="F45">
            <v>9.5</v>
          </cell>
          <cell r="G45">
            <v>8</v>
          </cell>
        </row>
        <row r="47">
          <cell r="B47" t="str">
            <v>*   bei halbjährlicher Zinszahlung, ** 5-Jahres-Rendite</v>
          </cell>
        </row>
        <row r="58">
          <cell r="D58" t="str">
            <v>actual</v>
          </cell>
          <cell r="E58" t="str">
            <v>+ 3 months</v>
          </cell>
          <cell r="F58" t="str">
            <v>+ 6 months</v>
          </cell>
          <cell r="G58" t="str">
            <v>+ 12 months</v>
          </cell>
        </row>
        <row r="60">
          <cell r="B60" t="str">
            <v>Official Rates</v>
          </cell>
        </row>
        <row r="61">
          <cell r="C61" t="str">
            <v>USA (FF target)</v>
          </cell>
          <cell r="D61">
            <v>0.25</v>
          </cell>
          <cell r="E61">
            <v>0.25</v>
          </cell>
          <cell r="F61">
            <v>0.25</v>
          </cell>
          <cell r="G61">
            <v>0.25</v>
          </cell>
        </row>
        <row r="62">
          <cell r="C62" t="str">
            <v>EMU (repo rate)</v>
          </cell>
          <cell r="D62">
            <v>2</v>
          </cell>
          <cell r="E62">
            <v>1</v>
          </cell>
          <cell r="F62">
            <v>1</v>
          </cell>
          <cell r="G62">
            <v>1</v>
          </cell>
        </row>
        <row r="63">
          <cell r="C63" t="str">
            <v>Japan (O/N target)</v>
          </cell>
          <cell r="D63">
            <v>0.1</v>
          </cell>
          <cell r="E63">
            <v>0.1</v>
          </cell>
          <cell r="F63">
            <v>0.1</v>
          </cell>
          <cell r="G63">
            <v>0.1</v>
          </cell>
        </row>
        <row r="65">
          <cell r="B65" t="str">
            <v>3-months rates</v>
          </cell>
        </row>
        <row r="66">
          <cell r="C66" t="str">
            <v>USA (Libor)</v>
          </cell>
          <cell r="D66">
            <v>1.26125</v>
          </cell>
          <cell r="E66">
            <v>1</v>
          </cell>
          <cell r="F66">
            <v>0.7</v>
          </cell>
          <cell r="G66">
            <v>0.5</v>
          </cell>
        </row>
        <row r="67">
          <cell r="C67" t="str">
            <v>EMU (Euribor)</v>
          </cell>
          <cell r="D67">
            <v>1.8480000000000001</v>
          </cell>
          <cell r="E67">
            <v>1.65</v>
          </cell>
          <cell r="F67">
            <v>1.5</v>
          </cell>
          <cell r="G67">
            <v>1.4</v>
          </cell>
        </row>
        <row r="68">
          <cell r="C68" t="str">
            <v>Japan (Tibor)</v>
          </cell>
          <cell r="D68">
            <v>0.70199999999999996</v>
          </cell>
          <cell r="E68">
            <v>0.6</v>
          </cell>
          <cell r="F68">
            <v>0.55000000000000004</v>
          </cell>
          <cell r="G68">
            <v>0.5</v>
          </cell>
        </row>
        <row r="69">
          <cell r="C69" t="str">
            <v>Australia (Libor)</v>
          </cell>
          <cell r="D69">
            <v>3.7875000000000001</v>
          </cell>
          <cell r="E69">
            <v>3.6</v>
          </cell>
          <cell r="F69">
            <v>3.1</v>
          </cell>
          <cell r="G69">
            <v>3.2</v>
          </cell>
        </row>
        <row r="70">
          <cell r="C70" t="str">
            <v>United Kingdom (Libor)</v>
          </cell>
          <cell r="D70">
            <v>2.0631300000000006</v>
          </cell>
          <cell r="E70">
            <v>1.6</v>
          </cell>
          <cell r="F70">
            <v>1.3</v>
          </cell>
          <cell r="G70">
            <v>1.2</v>
          </cell>
        </row>
        <row r="71">
          <cell r="C71" t="str">
            <v>Canad (Libor)</v>
          </cell>
          <cell r="D71">
            <v>1.39333</v>
          </cell>
          <cell r="E71">
            <v>1.1000000000000001</v>
          </cell>
          <cell r="F71">
            <v>1</v>
          </cell>
          <cell r="G71">
            <v>0.95</v>
          </cell>
        </row>
        <row r="72">
          <cell r="C72" t="str">
            <v>New Zealand</v>
          </cell>
          <cell r="D72">
            <v>3.53</v>
          </cell>
          <cell r="E72">
            <v>3.6</v>
          </cell>
          <cell r="F72">
            <v>3.2</v>
          </cell>
          <cell r="G72">
            <v>3</v>
          </cell>
        </row>
        <row r="73">
          <cell r="C73" t="str">
            <v>Norway (Oibor)</v>
          </cell>
          <cell r="D73">
            <v>3.22</v>
          </cell>
          <cell r="E73">
            <v>3</v>
          </cell>
          <cell r="F73">
            <v>2.75</v>
          </cell>
          <cell r="G73">
            <v>2.75</v>
          </cell>
        </row>
        <row r="74">
          <cell r="C74" t="str">
            <v>Poland (Wibor)</v>
          </cell>
          <cell r="D74">
            <v>4.53</v>
          </cell>
          <cell r="E74">
            <v>3.7</v>
          </cell>
          <cell r="F74">
            <v>3.3</v>
          </cell>
          <cell r="G74">
            <v>3.3</v>
          </cell>
        </row>
        <row r="75">
          <cell r="C75" t="str">
            <v>Sweden (Stibor)</v>
          </cell>
          <cell r="D75">
            <v>1.24</v>
          </cell>
          <cell r="E75">
            <v>1</v>
          </cell>
          <cell r="F75">
            <v>1</v>
          </cell>
          <cell r="G75">
            <v>1</v>
          </cell>
        </row>
        <row r="76">
          <cell r="C76" t="str">
            <v>Switzerland (Libor)</v>
          </cell>
          <cell r="D76">
            <v>0.5</v>
          </cell>
          <cell r="E76">
            <v>0.5</v>
          </cell>
          <cell r="F76">
            <v>0.5</v>
          </cell>
          <cell r="G76">
            <v>0.45</v>
          </cell>
        </row>
        <row r="77">
          <cell r="C77" t="str">
            <v>South Africa (Jibar)</v>
          </cell>
          <cell r="D77">
            <v>9.77</v>
          </cell>
          <cell r="E77">
            <v>9.6999999999999993</v>
          </cell>
          <cell r="F77">
            <v>9.1999999999999993</v>
          </cell>
          <cell r="G77">
            <v>8.9</v>
          </cell>
        </row>
        <row r="78">
          <cell r="C78" t="str">
            <v>Czech Republic (Pribor)</v>
          </cell>
          <cell r="D78">
            <v>2.5099999999999998</v>
          </cell>
          <cell r="E78">
            <v>1.7</v>
          </cell>
          <cell r="F78">
            <v>1.3</v>
          </cell>
          <cell r="G78">
            <v>1.3</v>
          </cell>
        </row>
        <row r="79">
          <cell r="C79" t="str">
            <v>Turkey</v>
          </cell>
          <cell r="D79">
            <v>12</v>
          </cell>
          <cell r="E79">
            <v>11.75</v>
          </cell>
          <cell r="F79">
            <v>11.2</v>
          </cell>
          <cell r="G79">
            <v>11.1</v>
          </cell>
        </row>
        <row r="80">
          <cell r="C80" t="str">
            <v>Hungary (Bubor)</v>
          </cell>
          <cell r="D80">
            <v>9.51</v>
          </cell>
          <cell r="E80">
            <v>8.3000000000000007</v>
          </cell>
          <cell r="F80">
            <v>7.2</v>
          </cell>
          <cell r="G80">
            <v>7.2</v>
          </cell>
        </row>
        <row r="82">
          <cell r="B82" t="str">
            <v>10-year yields</v>
          </cell>
        </row>
        <row r="83">
          <cell r="C83" t="str">
            <v>USA *</v>
          </cell>
          <cell r="D83">
            <v>2.9871000000000003</v>
          </cell>
          <cell r="E83">
            <v>2.2999999999999998</v>
          </cell>
          <cell r="F83">
            <v>2.6</v>
          </cell>
          <cell r="G83">
            <v>3.7</v>
          </cell>
        </row>
        <row r="84">
          <cell r="C84" t="str">
            <v>EMU</v>
          </cell>
          <cell r="D84">
            <v>3.11</v>
          </cell>
          <cell r="E84">
            <v>2.7</v>
          </cell>
          <cell r="F84">
            <v>3</v>
          </cell>
          <cell r="G84">
            <v>3.6</v>
          </cell>
        </row>
        <row r="85">
          <cell r="C85" t="str">
            <v>Japan *</v>
          </cell>
          <cell r="D85">
            <v>1.2749999999999999</v>
          </cell>
          <cell r="E85">
            <v>1.2</v>
          </cell>
          <cell r="F85">
            <v>1.25</v>
          </cell>
          <cell r="G85">
            <v>1.35</v>
          </cell>
        </row>
        <row r="86">
          <cell r="C86" t="str">
            <v>Australia *</v>
          </cell>
          <cell r="D86">
            <v>4.3849999999999998</v>
          </cell>
          <cell r="E86">
            <v>3.9</v>
          </cell>
          <cell r="F86">
            <v>4.0999999999999996</v>
          </cell>
          <cell r="G86">
            <v>4.5</v>
          </cell>
        </row>
        <row r="87">
          <cell r="C87" t="str">
            <v>United Kingdon</v>
          </cell>
          <cell r="D87">
            <v>3.5959999999999996</v>
          </cell>
          <cell r="E87">
            <v>3.1</v>
          </cell>
          <cell r="F87">
            <v>3</v>
          </cell>
          <cell r="G87">
            <v>3.5</v>
          </cell>
        </row>
        <row r="88">
          <cell r="C88" t="str">
            <v>Canada *</v>
          </cell>
          <cell r="D88">
            <v>3.145</v>
          </cell>
          <cell r="E88">
            <v>2.8</v>
          </cell>
          <cell r="F88">
            <v>3.1</v>
          </cell>
          <cell r="G88">
            <v>3.85</v>
          </cell>
        </row>
        <row r="89">
          <cell r="C89" t="str">
            <v>New Zealand *</v>
          </cell>
          <cell r="D89">
            <v>4.5149999999999997</v>
          </cell>
          <cell r="E89">
            <v>4</v>
          </cell>
          <cell r="F89">
            <v>4.0999999999999996</v>
          </cell>
          <cell r="G89">
            <v>4.3</v>
          </cell>
        </row>
        <row r="90">
          <cell r="C90" t="str">
            <v>Norway</v>
          </cell>
          <cell r="D90">
            <v>3.8719999999999994</v>
          </cell>
          <cell r="E90">
            <v>3.6</v>
          </cell>
          <cell r="F90">
            <v>3.9</v>
          </cell>
          <cell r="G90">
            <v>4</v>
          </cell>
        </row>
        <row r="91">
          <cell r="C91" t="str">
            <v>Poland</v>
          </cell>
          <cell r="D91">
            <v>6.1559999999999997</v>
          </cell>
          <cell r="E91">
            <v>6</v>
          </cell>
          <cell r="F91">
            <v>5.7</v>
          </cell>
          <cell r="G91">
            <v>5</v>
          </cell>
        </row>
        <row r="92">
          <cell r="C92" t="str">
            <v>Sweden</v>
          </cell>
          <cell r="D92">
            <v>2.86</v>
          </cell>
          <cell r="E92">
            <v>2.7</v>
          </cell>
          <cell r="F92">
            <v>3</v>
          </cell>
          <cell r="G92">
            <v>3.1</v>
          </cell>
        </row>
        <row r="93">
          <cell r="C93" t="str">
            <v>Switzerland</v>
          </cell>
          <cell r="D93">
            <v>2.2759999999999998</v>
          </cell>
          <cell r="E93">
            <v>2.1</v>
          </cell>
          <cell r="F93">
            <v>2.25</v>
          </cell>
          <cell r="G93">
            <v>2.4500000000000002</v>
          </cell>
        </row>
        <row r="94">
          <cell r="C94" t="str">
            <v>South Africa *</v>
          </cell>
          <cell r="D94">
            <v>8.44</v>
          </cell>
          <cell r="E94">
            <v>7.9</v>
          </cell>
          <cell r="F94">
            <v>7.5</v>
          </cell>
          <cell r="G94">
            <v>7.3</v>
          </cell>
        </row>
        <row r="95">
          <cell r="C95" t="str">
            <v>Czech Republic</v>
          </cell>
          <cell r="D95">
            <v>4.8899999999999997</v>
          </cell>
          <cell r="E95">
            <v>4.5999999999999996</v>
          </cell>
          <cell r="F95">
            <v>4.4000000000000004</v>
          </cell>
          <cell r="G95">
            <v>4</v>
          </cell>
        </row>
        <row r="96">
          <cell r="C96" t="str">
            <v>Turkey</v>
          </cell>
          <cell r="D96">
            <v>18</v>
          </cell>
          <cell r="E96">
            <v>16</v>
          </cell>
          <cell r="F96">
            <v>14.5</v>
          </cell>
          <cell r="G96">
            <v>13.4</v>
          </cell>
        </row>
        <row r="97">
          <cell r="C97" t="str">
            <v>Hungary</v>
          </cell>
          <cell r="D97">
            <v>11.73</v>
          </cell>
          <cell r="E97">
            <v>10.5</v>
          </cell>
          <cell r="F97">
            <v>9.5</v>
          </cell>
          <cell r="G97">
            <v>8</v>
          </cell>
        </row>
      </sheetData>
      <sheetData sheetId="15" refreshError="1">
        <row r="6">
          <cell r="F6">
            <v>39871.388981481483</v>
          </cell>
          <cell r="G6" t="str">
            <v>+ 3 Monate</v>
          </cell>
          <cell r="H6" t="str">
            <v>+ 6 Monate</v>
          </cell>
          <cell r="I6" t="str">
            <v>+ 12 Monate</v>
          </cell>
        </row>
        <row r="8">
          <cell r="B8" t="str">
            <v>EWU / USA</v>
          </cell>
          <cell r="D8" t="str">
            <v>USD pro EUR</v>
          </cell>
          <cell r="F8">
            <v>1.2637999999999998</v>
          </cell>
          <cell r="G8">
            <v>1.3</v>
          </cell>
          <cell r="H8">
            <v>1.25</v>
          </cell>
          <cell r="I8">
            <v>1.2</v>
          </cell>
        </row>
        <row r="9">
          <cell r="D9" t="str">
            <v>EUR pro USD</v>
          </cell>
          <cell r="F9">
            <v>0.79126444057604062</v>
          </cell>
          <cell r="G9">
            <v>0.76923076923076916</v>
          </cell>
          <cell r="H9">
            <v>0.8</v>
          </cell>
          <cell r="I9">
            <v>0.83333333333333337</v>
          </cell>
        </row>
        <row r="10">
          <cell r="B10" t="str">
            <v>Japan</v>
          </cell>
          <cell r="D10" t="str">
            <v>JPY pro EUR</v>
          </cell>
          <cell r="F10">
            <v>123.47</v>
          </cell>
          <cell r="G10">
            <v>125</v>
          </cell>
          <cell r="H10">
            <v>135</v>
          </cell>
          <cell r="I10">
            <v>140</v>
          </cell>
        </row>
        <row r="11">
          <cell r="D11" t="str">
            <v>JPY pro USD</v>
          </cell>
          <cell r="F11">
            <v>97.697420477923728</v>
          </cell>
          <cell r="G11">
            <v>96.153846153846146</v>
          </cell>
          <cell r="H11">
            <v>108</v>
          </cell>
          <cell r="I11">
            <v>116.66666666666667</v>
          </cell>
        </row>
        <row r="12">
          <cell r="B12" t="str">
            <v>Australien</v>
          </cell>
          <cell r="D12" t="str">
            <v>AUD pro EUR</v>
          </cell>
          <cell r="F12">
            <v>1.9651999999999998</v>
          </cell>
          <cell r="G12">
            <v>2.096774193548387</v>
          </cell>
          <cell r="H12">
            <v>1.838235294117647</v>
          </cell>
          <cell r="I12">
            <v>1.6438356164383561</v>
          </cell>
        </row>
        <row r="13">
          <cell r="D13" t="str">
            <v>USD pro AUD</v>
          </cell>
          <cell r="F13">
            <v>0.64308976185629962</v>
          </cell>
          <cell r="G13">
            <v>0.62</v>
          </cell>
          <cell r="H13">
            <v>0.68</v>
          </cell>
          <cell r="I13">
            <v>0.73</v>
          </cell>
        </row>
        <row r="14">
          <cell r="B14" t="str">
            <v>Großbritannien</v>
          </cell>
          <cell r="D14" t="str">
            <v>GBP pro EUR</v>
          </cell>
          <cell r="F14">
            <v>0.89070000000000005</v>
          </cell>
          <cell r="G14">
            <v>0.96296296296296291</v>
          </cell>
          <cell r="H14">
            <v>0.8928571428571429</v>
          </cell>
          <cell r="I14">
            <v>0.82758620689655171</v>
          </cell>
        </row>
        <row r="15">
          <cell r="D15" t="str">
            <v>USD pro GBP</v>
          </cell>
          <cell r="F15">
            <v>1.4188840238015041</v>
          </cell>
          <cell r="G15">
            <v>1.3500000000000003</v>
          </cell>
          <cell r="H15">
            <v>1.3999999999999997</v>
          </cell>
          <cell r="I15">
            <v>1.45</v>
          </cell>
        </row>
        <row r="16">
          <cell r="B16" t="str">
            <v>Kanada</v>
          </cell>
          <cell r="D16" t="str">
            <v>CAD pro EUR</v>
          </cell>
          <cell r="F16">
            <v>1.5887</v>
          </cell>
          <cell r="G16">
            <v>1.53</v>
          </cell>
          <cell r="H16">
            <v>1.48</v>
          </cell>
          <cell r="I16">
            <v>1.45</v>
          </cell>
        </row>
        <row r="17">
          <cell r="D17" t="str">
            <v>CAD pro USD</v>
          </cell>
          <cell r="F17">
            <v>1.2570818167431557</v>
          </cell>
          <cell r="G17">
            <v>1.1769230769230767</v>
          </cell>
          <cell r="H17">
            <v>1.1839999999999999</v>
          </cell>
          <cell r="I17">
            <v>1.2083333333333333</v>
          </cell>
        </row>
        <row r="18">
          <cell r="B18" t="str">
            <v>Neuseeland</v>
          </cell>
          <cell r="D18" t="str">
            <v>NZD pro EUR</v>
          </cell>
          <cell r="F18">
            <v>2.5060479873091412</v>
          </cell>
          <cell r="G18">
            <v>2.7083333333333335</v>
          </cell>
          <cell r="H18">
            <v>2.5</v>
          </cell>
          <cell r="I18">
            <v>2.1818181818181817</v>
          </cell>
        </row>
        <row r="19">
          <cell r="D19" t="str">
            <v>USD pro NZD</v>
          </cell>
          <cell r="F19">
            <v>0.50429999999999997</v>
          </cell>
          <cell r="G19">
            <v>0.48</v>
          </cell>
          <cell r="H19">
            <v>0.5</v>
          </cell>
          <cell r="I19">
            <v>0.55000000000000004</v>
          </cell>
        </row>
        <row r="20">
          <cell r="B20" t="str">
            <v>Norwegen</v>
          </cell>
          <cell r="D20" t="str">
            <v>NOK pro EUR</v>
          </cell>
          <cell r="F20">
            <v>8.821299999999999</v>
          </cell>
          <cell r="G20">
            <v>9</v>
          </cell>
          <cell r="H20">
            <v>8.75</v>
          </cell>
          <cell r="I20">
            <v>8.6</v>
          </cell>
        </row>
        <row r="21">
          <cell r="D21" t="str">
            <v>NOK pro USD</v>
          </cell>
          <cell r="F21">
            <v>6.979981009653426</v>
          </cell>
          <cell r="G21">
            <v>6.9230769230769225</v>
          </cell>
          <cell r="H21">
            <v>7</v>
          </cell>
          <cell r="I21">
            <v>7.166666666666667</v>
          </cell>
        </row>
        <row r="22">
          <cell r="B22" t="str">
            <v>Schweiz</v>
          </cell>
          <cell r="D22" t="str">
            <v>CHF pro EUR</v>
          </cell>
          <cell r="F22">
            <v>1.4844999999999999</v>
          </cell>
          <cell r="G22">
            <v>1.52</v>
          </cell>
          <cell r="H22">
            <v>1.53</v>
          </cell>
          <cell r="I22">
            <v>1.56</v>
          </cell>
        </row>
        <row r="23">
          <cell r="D23" t="str">
            <v>CHF pro USD</v>
          </cell>
          <cell r="F23">
            <v>1.1746320620351323</v>
          </cell>
          <cell r="G23">
            <v>1.1692307692307691</v>
          </cell>
          <cell r="H23">
            <v>1.2240000000000002</v>
          </cell>
          <cell r="I23">
            <v>1.3</v>
          </cell>
        </row>
        <row r="24">
          <cell r="B24" t="str">
            <v>Südafrika</v>
          </cell>
          <cell r="D24" t="str">
            <v>ZAR pro EUR</v>
          </cell>
          <cell r="F24">
            <v>12.57</v>
          </cell>
          <cell r="G24">
            <v>12.74</v>
          </cell>
          <cell r="H24">
            <v>12</v>
          </cell>
          <cell r="I24">
            <v>11.28</v>
          </cell>
        </row>
        <row r="25">
          <cell r="D25" t="str">
            <v>ZAR pro USD</v>
          </cell>
          <cell r="F25">
            <v>9.9461940180408313</v>
          </cell>
          <cell r="G25">
            <v>9.7999999999999989</v>
          </cell>
          <cell r="H25">
            <v>9.6000000000000014</v>
          </cell>
          <cell r="I25">
            <v>9.4</v>
          </cell>
        </row>
        <row r="26">
          <cell r="B26" t="str">
            <v>Polen</v>
          </cell>
          <cell r="D26" t="str">
            <v>PLN pro EUR</v>
          </cell>
          <cell r="F26">
            <v>4.6879999999999997</v>
          </cell>
          <cell r="G26">
            <v>5</v>
          </cell>
          <cell r="H26">
            <v>4.75</v>
          </cell>
          <cell r="I26">
            <v>4.2</v>
          </cell>
        </row>
        <row r="27">
          <cell r="B27" t="str">
            <v>Schweden</v>
          </cell>
          <cell r="D27" t="str">
            <v>SEK pro EUR</v>
          </cell>
          <cell r="F27">
            <v>11.437999999999999</v>
          </cell>
          <cell r="G27">
            <v>11.5</v>
          </cell>
          <cell r="H27">
            <v>11</v>
          </cell>
          <cell r="I27">
            <v>10.5</v>
          </cell>
        </row>
        <row r="28">
          <cell r="B28" t="str">
            <v>Tschechien</v>
          </cell>
          <cell r="D28" t="str">
            <v>CZK pro EUR</v>
          </cell>
          <cell r="F28">
            <v>28.07</v>
          </cell>
          <cell r="G28">
            <v>30</v>
          </cell>
          <cell r="H28">
            <v>29</v>
          </cell>
          <cell r="I28">
            <v>26</v>
          </cell>
        </row>
        <row r="29">
          <cell r="B29" t="str">
            <v>Türkei</v>
          </cell>
          <cell r="D29" t="str">
            <v>TRY pro EUR</v>
          </cell>
          <cell r="F29">
            <v>2.133</v>
          </cell>
          <cell r="G29">
            <v>2.34</v>
          </cell>
          <cell r="H29">
            <v>2.31</v>
          </cell>
          <cell r="I29">
            <v>2.14</v>
          </cell>
        </row>
        <row r="30">
          <cell r="B30" t="str">
            <v>Ungarn</v>
          </cell>
          <cell r="D30" t="str">
            <v>HUF pro EUR</v>
          </cell>
          <cell r="F30">
            <v>297.89999999999998</v>
          </cell>
          <cell r="G30">
            <v>315</v>
          </cell>
          <cell r="H30">
            <v>300</v>
          </cell>
          <cell r="I30">
            <v>280</v>
          </cell>
        </row>
        <row r="39">
          <cell r="F39" t="str">
            <v>actual</v>
          </cell>
          <cell r="G39" t="str">
            <v>+ 3 months</v>
          </cell>
          <cell r="H39" t="str">
            <v>+ 6 months</v>
          </cell>
          <cell r="I39" t="str">
            <v>+ 12 months</v>
          </cell>
        </row>
        <row r="41">
          <cell r="B41" t="str">
            <v>EMU / USA</v>
          </cell>
          <cell r="D41" t="str">
            <v>USD per EUR</v>
          </cell>
          <cell r="F41">
            <v>1.2637999999999998</v>
          </cell>
          <cell r="G41">
            <v>1.3</v>
          </cell>
          <cell r="H41">
            <v>1.25</v>
          </cell>
          <cell r="I41">
            <v>1.2</v>
          </cell>
        </row>
        <row r="42">
          <cell r="D42" t="str">
            <v>EUR per USD</v>
          </cell>
          <cell r="F42">
            <v>0.79126444057604062</v>
          </cell>
          <cell r="G42">
            <v>0.76923076923076916</v>
          </cell>
          <cell r="H42">
            <v>0.8</v>
          </cell>
          <cell r="I42">
            <v>0.83333333333333337</v>
          </cell>
        </row>
        <row r="43">
          <cell r="B43" t="str">
            <v>Japan</v>
          </cell>
          <cell r="D43" t="str">
            <v>JPY per EUR</v>
          </cell>
          <cell r="F43">
            <v>123.47</v>
          </cell>
          <cell r="G43">
            <v>125</v>
          </cell>
          <cell r="H43">
            <v>135</v>
          </cell>
          <cell r="I43">
            <v>140</v>
          </cell>
        </row>
        <row r="44">
          <cell r="D44" t="str">
            <v>JPY per USD</v>
          </cell>
          <cell r="F44">
            <v>97.697420477923728</v>
          </cell>
          <cell r="G44">
            <v>96.153846153846146</v>
          </cell>
          <cell r="H44">
            <v>108</v>
          </cell>
          <cell r="I44">
            <v>116.66666666666667</v>
          </cell>
        </row>
        <row r="45">
          <cell r="B45" t="str">
            <v>Australia</v>
          </cell>
          <cell r="D45" t="str">
            <v>AUD per EUR</v>
          </cell>
          <cell r="F45">
            <v>1.9651999999999998</v>
          </cell>
          <cell r="G45">
            <v>2.096774193548387</v>
          </cell>
          <cell r="H45">
            <v>1.838235294117647</v>
          </cell>
          <cell r="I45">
            <v>1.6438356164383561</v>
          </cell>
        </row>
        <row r="46">
          <cell r="D46" t="str">
            <v>USD per AUD</v>
          </cell>
          <cell r="F46">
            <v>0.64308976185629962</v>
          </cell>
          <cell r="G46">
            <v>0.62</v>
          </cell>
          <cell r="H46">
            <v>0.68</v>
          </cell>
          <cell r="I46">
            <v>0.73</v>
          </cell>
        </row>
        <row r="47">
          <cell r="B47" t="str">
            <v>United Kingdom</v>
          </cell>
          <cell r="D47" t="str">
            <v>GBP per EUR</v>
          </cell>
          <cell r="F47">
            <v>0.89070000000000005</v>
          </cell>
          <cell r="G47">
            <v>0.96296296296296291</v>
          </cell>
          <cell r="H47">
            <v>0.8928571428571429</v>
          </cell>
          <cell r="I47">
            <v>0.82758620689655171</v>
          </cell>
        </row>
        <row r="48">
          <cell r="D48" t="str">
            <v>USD per GBP</v>
          </cell>
          <cell r="F48">
            <v>1.4188840238015041</v>
          </cell>
          <cell r="G48">
            <v>1.3500000000000003</v>
          </cell>
          <cell r="H48">
            <v>1.3999999999999997</v>
          </cell>
          <cell r="I48">
            <v>1.45</v>
          </cell>
        </row>
        <row r="49">
          <cell r="B49" t="str">
            <v>Canada</v>
          </cell>
          <cell r="D49" t="str">
            <v>CAD per EUR</v>
          </cell>
          <cell r="F49">
            <v>1.5887</v>
          </cell>
          <cell r="G49">
            <v>1.53</v>
          </cell>
          <cell r="H49">
            <v>1.48</v>
          </cell>
          <cell r="I49">
            <v>1.45</v>
          </cell>
        </row>
        <row r="50">
          <cell r="D50" t="str">
            <v>CAD per USD</v>
          </cell>
          <cell r="F50">
            <v>1.2570818167431557</v>
          </cell>
          <cell r="G50">
            <v>1.1769230769230767</v>
          </cell>
          <cell r="H50">
            <v>1.1839999999999999</v>
          </cell>
          <cell r="I50">
            <v>1.2083333333333333</v>
          </cell>
        </row>
        <row r="51">
          <cell r="B51" t="str">
            <v>New Zealand</v>
          </cell>
          <cell r="D51" t="str">
            <v>NZD per EUR</v>
          </cell>
          <cell r="F51">
            <v>2.5060479873091412</v>
          </cell>
          <cell r="G51">
            <v>2.7083333333333335</v>
          </cell>
          <cell r="H51">
            <v>2.5</v>
          </cell>
          <cell r="I51">
            <v>2.1818181818181817</v>
          </cell>
        </row>
        <row r="52">
          <cell r="D52" t="str">
            <v>USD per NZD</v>
          </cell>
          <cell r="F52">
            <v>0.50429999999999997</v>
          </cell>
          <cell r="G52">
            <v>0.48</v>
          </cell>
          <cell r="H52">
            <v>0.5</v>
          </cell>
          <cell r="I52">
            <v>0.55000000000000004</v>
          </cell>
        </row>
        <row r="53">
          <cell r="B53" t="str">
            <v>Norway</v>
          </cell>
          <cell r="D53" t="str">
            <v>NOK per EUR</v>
          </cell>
          <cell r="F53">
            <v>8.821299999999999</v>
          </cell>
          <cell r="G53">
            <v>9</v>
          </cell>
          <cell r="H53">
            <v>8.75</v>
          </cell>
          <cell r="I53">
            <v>8.6</v>
          </cell>
        </row>
        <row r="54">
          <cell r="D54" t="str">
            <v>NOK per USD</v>
          </cell>
          <cell r="F54">
            <v>6.979981009653426</v>
          </cell>
          <cell r="G54">
            <v>6.9230769230769225</v>
          </cell>
          <cell r="H54">
            <v>7</v>
          </cell>
          <cell r="I54">
            <v>7.166666666666667</v>
          </cell>
        </row>
        <row r="55">
          <cell r="B55" t="str">
            <v>Switzerland</v>
          </cell>
          <cell r="D55" t="str">
            <v>CHF per EUR</v>
          </cell>
          <cell r="F55">
            <v>1.4844999999999999</v>
          </cell>
          <cell r="G55">
            <v>1.52</v>
          </cell>
          <cell r="H55">
            <v>1.53</v>
          </cell>
          <cell r="I55">
            <v>1.56</v>
          </cell>
        </row>
        <row r="56">
          <cell r="D56" t="str">
            <v>CHF per USD</v>
          </cell>
          <cell r="F56">
            <v>1.1746320620351323</v>
          </cell>
          <cell r="G56">
            <v>1.1692307692307691</v>
          </cell>
          <cell r="H56">
            <v>1.2240000000000002</v>
          </cell>
          <cell r="I56">
            <v>1.3</v>
          </cell>
        </row>
        <row r="57">
          <cell r="B57" t="str">
            <v>South Africa</v>
          </cell>
          <cell r="D57" t="str">
            <v>ZAR per EUR</v>
          </cell>
          <cell r="F57">
            <v>12.57</v>
          </cell>
          <cell r="G57">
            <v>12.74</v>
          </cell>
          <cell r="H57">
            <v>12</v>
          </cell>
          <cell r="I57">
            <v>11.28</v>
          </cell>
        </row>
        <row r="58">
          <cell r="D58" t="str">
            <v>ZAR per USD</v>
          </cell>
          <cell r="F58">
            <v>9.9461940180408313</v>
          </cell>
          <cell r="G58">
            <v>9.7999999999999989</v>
          </cell>
          <cell r="H58">
            <v>9.6000000000000014</v>
          </cell>
          <cell r="I58">
            <v>9.4</v>
          </cell>
        </row>
        <row r="59">
          <cell r="B59" t="str">
            <v>Poland</v>
          </cell>
          <cell r="D59" t="str">
            <v>PLN per EUR</v>
          </cell>
          <cell r="F59">
            <v>4.6879999999999997</v>
          </cell>
          <cell r="G59">
            <v>5</v>
          </cell>
          <cell r="H59">
            <v>4.75</v>
          </cell>
          <cell r="I59">
            <v>4.2</v>
          </cell>
        </row>
        <row r="60">
          <cell r="B60" t="str">
            <v>Sweden</v>
          </cell>
          <cell r="D60" t="str">
            <v>SEK per EUR</v>
          </cell>
          <cell r="F60">
            <v>11.437999999999999</v>
          </cell>
          <cell r="G60">
            <v>11.5</v>
          </cell>
          <cell r="H60">
            <v>11</v>
          </cell>
          <cell r="I60">
            <v>10.5</v>
          </cell>
        </row>
        <row r="61">
          <cell r="B61" t="str">
            <v>Czech Republic</v>
          </cell>
          <cell r="D61" t="str">
            <v>CZK per EUR</v>
          </cell>
          <cell r="F61">
            <v>28.07</v>
          </cell>
          <cell r="G61">
            <v>30</v>
          </cell>
          <cell r="H61">
            <v>29</v>
          </cell>
          <cell r="I61">
            <v>26</v>
          </cell>
        </row>
        <row r="62">
          <cell r="B62" t="str">
            <v>Turkey</v>
          </cell>
          <cell r="D62" t="str">
            <v>TRY per EUR</v>
          </cell>
          <cell r="F62">
            <v>2.133</v>
          </cell>
          <cell r="G62">
            <v>2.34</v>
          </cell>
          <cell r="H62">
            <v>2.31</v>
          </cell>
          <cell r="I62">
            <v>2.14</v>
          </cell>
        </row>
        <row r="63">
          <cell r="B63" t="str">
            <v>Hungary</v>
          </cell>
          <cell r="D63" t="str">
            <v>HUF per EUR</v>
          </cell>
          <cell r="F63">
            <v>297.89999999999998</v>
          </cell>
          <cell r="G63">
            <v>315</v>
          </cell>
          <cell r="H63">
            <v>300</v>
          </cell>
          <cell r="I63">
            <v>280</v>
          </cell>
        </row>
      </sheetData>
      <sheetData sheetId="16" refreshError="1"/>
      <sheetData sheetId="17" refreshError="1">
        <row r="4">
          <cell r="E4">
            <v>2008</v>
          </cell>
          <cell r="F4">
            <v>2009</v>
          </cell>
          <cell r="G4">
            <v>2010</v>
          </cell>
          <cell r="H4">
            <v>2008</v>
          </cell>
          <cell r="L4">
            <v>2009</v>
          </cell>
          <cell r="P4">
            <v>2010</v>
          </cell>
        </row>
        <row r="5">
          <cell r="H5" t="str">
            <v>08 Q1</v>
          </cell>
          <cell r="I5" t="str">
            <v>Q2</v>
          </cell>
          <cell r="J5" t="str">
            <v>Q3</v>
          </cell>
          <cell r="K5" t="str">
            <v>Q4</v>
          </cell>
          <cell r="L5" t="str">
            <v>09 Q1</v>
          </cell>
          <cell r="M5" t="str">
            <v>Q2</v>
          </cell>
          <cell r="N5" t="str">
            <v>Q3</v>
          </cell>
          <cell r="O5" t="str">
            <v>Q4</v>
          </cell>
          <cell r="P5" t="str">
            <v>10 Q1</v>
          </cell>
          <cell r="Q5" t="str">
            <v>Q2</v>
          </cell>
          <cell r="R5" t="str">
            <v>Q3</v>
          </cell>
          <cell r="S5" t="str">
            <v>Q4</v>
          </cell>
        </row>
        <row r="6">
          <cell r="E6">
            <v>2011</v>
          </cell>
          <cell r="F6">
            <v>2012</v>
          </cell>
          <cell r="G6">
            <v>2013</v>
          </cell>
          <cell r="H6">
            <v>2011</v>
          </cell>
          <cell r="L6">
            <v>2012</v>
          </cell>
          <cell r="P6">
            <v>2013</v>
          </cell>
        </row>
        <row r="7">
          <cell r="D7" t="str">
            <v xml:space="preserve">BIP-Zuwachs in % gegenüber Vorjahr    </v>
          </cell>
          <cell r="H7" t="str">
            <v>11 Q1</v>
          </cell>
          <cell r="I7" t="str">
            <v>Q2</v>
          </cell>
          <cell r="J7" t="str">
            <v>Q3</v>
          </cell>
          <cell r="K7" t="str">
            <v>Q4</v>
          </cell>
          <cell r="L7" t="str">
            <v>12 Q1</v>
          </cell>
          <cell r="M7" t="str">
            <v>Q2</v>
          </cell>
          <cell r="N7" t="str">
            <v>Q3</v>
          </cell>
          <cell r="O7" t="str">
            <v>Q4</v>
          </cell>
          <cell r="P7" t="str">
            <v>13 Q1</v>
          </cell>
          <cell r="Q7" t="str">
            <v>Q2</v>
          </cell>
          <cell r="R7" t="str">
            <v>Q3</v>
          </cell>
          <cell r="S7" t="str">
            <v>Q4</v>
          </cell>
        </row>
        <row r="8">
          <cell r="D8" t="str">
            <v xml:space="preserve"> USA</v>
          </cell>
          <cell r="E8">
            <v>1.1113859023421071</v>
          </cell>
          <cell r="F8">
            <v>-2.1460452330808977</v>
          </cell>
          <cell r="G8">
            <v>1.4024600465342303</v>
          </cell>
          <cell r="H8">
            <v>2.5374632411206477</v>
          </cell>
          <cell r="I8">
            <v>2.0537097307551875</v>
          </cell>
          <cell r="J8">
            <v>0.74576154554134177</v>
          </cell>
          <cell r="K8">
            <v>-0.8235304241568997</v>
          </cell>
          <cell r="L8">
            <v>-2.0163858835651638</v>
          </cell>
          <cell r="M8">
            <v>-3.0680946488565297</v>
          </cell>
          <cell r="N8">
            <v>-2.7288637501364406</v>
          </cell>
          <cell r="O8">
            <v>-0.75830995354671415</v>
          </cell>
          <cell r="P8">
            <v>0.64389195711849823</v>
          </cell>
          <cell r="Q8">
            <v>1.4730206271204622</v>
          </cell>
          <cell r="R8">
            <v>1.6924845022797399</v>
          </cell>
          <cell r="S8">
            <v>1.7878195153346894</v>
          </cell>
        </row>
        <row r="9">
          <cell r="D9" t="str">
            <v xml:space="preserve"> EWU</v>
          </cell>
          <cell r="E9">
            <v>0.7</v>
          </cell>
          <cell r="F9">
            <v>-3.1</v>
          </cell>
          <cell r="G9">
            <v>1</v>
          </cell>
          <cell r="H9">
            <v>2.1377726979495293</v>
          </cell>
          <cell r="I9">
            <v>1.4295977498743895</v>
          </cell>
          <cell r="J9">
            <v>0.58267544189507703</v>
          </cell>
          <cell r="K9">
            <v>-1.2869942392129303</v>
          </cell>
          <cell r="L9">
            <v>-3.479439982883477</v>
          </cell>
          <cell r="M9">
            <v>-3.7826309939488567</v>
          </cell>
          <cell r="N9">
            <v>-3.4409824511990337</v>
          </cell>
          <cell r="O9">
            <v>-1.7581512040954408</v>
          </cell>
          <cell r="P9">
            <v>7.467326612784575E-2</v>
          </cell>
          <cell r="Q9">
            <v>1.0392514600417968</v>
          </cell>
          <cell r="R9">
            <v>1.3315614493892554</v>
          </cell>
          <cell r="S9">
            <v>1.5672304160636656</v>
          </cell>
        </row>
        <row r="10">
          <cell r="D10" t="str">
            <v xml:space="preserve"> Japan</v>
          </cell>
          <cell r="E10">
            <v>-0.74361233919537995</v>
          </cell>
          <cell r="F10">
            <v>-5.2</v>
          </cell>
          <cell r="G10">
            <v>0.8</v>
          </cell>
          <cell r="H10">
            <v>1.4103985657544484</v>
          </cell>
          <cell r="I10">
            <v>0.51532110203402226</v>
          </cell>
          <cell r="J10">
            <v>-0.19624558162098538</v>
          </cell>
          <cell r="K10">
            <v>-4.305501493754079</v>
          </cell>
          <cell r="L10">
            <v>-6.5529857690105899</v>
          </cell>
          <cell r="M10">
            <v>-6.1657950478412857</v>
          </cell>
          <cell r="N10">
            <v>-5.7284593285839094</v>
          </cell>
          <cell r="O10">
            <v>-2.3371164081250129</v>
          </cell>
          <cell r="P10">
            <v>-6.9955859594386993E-2</v>
          </cell>
          <cell r="Q10">
            <v>0.95268645602595825</v>
          </cell>
          <cell r="R10">
            <v>1.121899992776207</v>
          </cell>
          <cell r="S10">
            <v>1.134102249574326</v>
          </cell>
        </row>
        <row r="11">
          <cell r="D11" t="str">
            <v xml:space="preserve"> Deutschland</v>
          </cell>
          <cell r="E11">
            <v>1.2949067773285776</v>
          </cell>
          <cell r="F11">
            <v>-3.8488681494667389</v>
          </cell>
          <cell r="G11">
            <v>1.3797103089027161</v>
          </cell>
          <cell r="H11">
            <v>2.8389017413604591</v>
          </cell>
          <cell r="I11">
            <v>1.9622209911181585</v>
          </cell>
          <cell r="J11">
            <v>0.80650891778584821</v>
          </cell>
          <cell r="K11">
            <v>-1.651824442752698</v>
          </cell>
          <cell r="L11">
            <v>-4.9683925083705418</v>
          </cell>
          <cell r="M11">
            <v>-4.5876995705897627</v>
          </cell>
          <cell r="N11">
            <v>-3.9719429855320243</v>
          </cell>
          <cell r="O11">
            <v>-1.5146249096439846</v>
          </cell>
          <cell r="P11">
            <v>0.7154071022612527</v>
          </cell>
          <cell r="Q11">
            <v>1.1833780822912985</v>
          </cell>
          <cell r="R11">
            <v>1.4881792628659696</v>
          </cell>
          <cell r="S11">
            <v>1.4940265321694994</v>
          </cell>
        </row>
        <row r="12">
          <cell r="D12" t="str">
            <v xml:space="preserve"> Großbritannien</v>
          </cell>
          <cell r="E12">
            <v>0.7</v>
          </cell>
          <cell r="F12">
            <v>-3</v>
          </cell>
          <cell r="G12">
            <v>0</v>
          </cell>
          <cell r="H12">
            <v>2.6</v>
          </cell>
          <cell r="I12">
            <v>1.7</v>
          </cell>
          <cell r="J12">
            <v>0.2</v>
          </cell>
          <cell r="K12">
            <v>-1.9</v>
          </cell>
          <cell r="L12">
            <v>-3.1</v>
          </cell>
          <cell r="M12">
            <v>-3.7</v>
          </cell>
          <cell r="N12">
            <v>-3.3</v>
          </cell>
          <cell r="O12">
            <v>-1.7</v>
          </cell>
          <cell r="P12">
            <v>-0.8</v>
          </cell>
          <cell r="Q12">
            <v>0</v>
          </cell>
          <cell r="R12">
            <v>0.5</v>
          </cell>
          <cell r="S12">
            <v>0.6</v>
          </cell>
        </row>
        <row r="13">
          <cell r="D13" t="str">
            <v xml:space="preserve"> Schweiz</v>
          </cell>
          <cell r="E13">
            <v>1.6322572929694967</v>
          </cell>
          <cell r="F13">
            <v>-2.3754782244474915</v>
          </cell>
          <cell r="G13">
            <v>0.81034665397337058</v>
          </cell>
          <cell r="H13">
            <v>3.1476520102206251</v>
          </cell>
          <cell r="I13">
            <v>2.2741798465160779</v>
          </cell>
          <cell r="J13">
            <v>1.2833312297579891</v>
          </cell>
          <cell r="K13">
            <v>-0.12286392841992511</v>
          </cell>
          <cell r="L13">
            <v>-2.0924071525972643</v>
          </cell>
          <cell r="M13">
            <v>-2.6186496914502588</v>
          </cell>
          <cell r="N13">
            <v>-2.6474705491831063</v>
          </cell>
          <cell r="O13">
            <v>-2.1423674871835163</v>
          </cell>
          <cell r="P13">
            <v>-6.2647067126964107E-2</v>
          </cell>
          <cell r="Q13">
            <v>0.72626318478328233</v>
          </cell>
          <cell r="R13">
            <v>1.2041895539593339</v>
          </cell>
          <cell r="S13">
            <v>1.3769689939236773</v>
          </cell>
        </row>
        <row r="14">
          <cell r="D14" t="str">
            <v xml:space="preserve"> Großbritannien</v>
          </cell>
          <cell r="E14">
            <v>0.8</v>
          </cell>
          <cell r="F14">
            <v>0.8</v>
          </cell>
          <cell r="G14">
            <v>0.5</v>
          </cell>
          <cell r="H14">
            <v>1.6</v>
          </cell>
          <cell r="I14">
            <v>0.6</v>
          </cell>
          <cell r="J14">
            <v>0.5</v>
          </cell>
          <cell r="K14">
            <v>0.7</v>
          </cell>
          <cell r="L14">
            <v>0.5</v>
          </cell>
          <cell r="M14">
            <v>0.8</v>
          </cell>
          <cell r="N14">
            <v>0.8</v>
          </cell>
          <cell r="O14">
            <v>1</v>
          </cell>
          <cell r="P14">
            <v>0.8</v>
          </cell>
          <cell r="Q14">
            <v>0.6</v>
          </cell>
          <cell r="R14">
            <v>0.2</v>
          </cell>
          <cell r="S14">
            <v>0.5</v>
          </cell>
        </row>
        <row r="15">
          <cell r="D15" t="str">
            <v>BIP-Zuwachs in % gegenüber Vorquartal, einfache Rate</v>
          </cell>
          <cell r="E15">
            <v>1.8033582348498056</v>
          </cell>
          <cell r="F15">
            <v>1.050254102987247</v>
          </cell>
          <cell r="G15">
            <v>1.5939896065803483</v>
          </cell>
          <cell r="H15">
            <v>2.4059831789874142</v>
          </cell>
          <cell r="I15">
            <v>2.1871091458421255</v>
          </cell>
          <cell r="J15">
            <v>1.5242807982760009</v>
          </cell>
          <cell r="K15">
            <v>1.1116617905296833</v>
          </cell>
          <cell r="L15">
            <v>0.88386725646554254</v>
          </cell>
          <cell r="M15">
            <v>0.77909646450986525</v>
          </cell>
          <cell r="N15">
            <v>1.0533775513078991</v>
          </cell>
          <cell r="O15">
            <v>1.4828604476964546</v>
          </cell>
          <cell r="P15">
            <v>1.6866940815904563</v>
          </cell>
          <cell r="Q15">
            <v>1.6726126433771471</v>
          </cell>
          <cell r="R15">
            <v>1.5466290834825092</v>
          </cell>
          <cell r="S15">
            <v>1.4717456369997439</v>
          </cell>
        </row>
        <row r="16">
          <cell r="D16" t="str">
            <v xml:space="preserve"> USA</v>
          </cell>
          <cell r="E16" t="str">
            <v>-</v>
          </cell>
          <cell r="F16" t="str">
            <v>-</v>
          </cell>
          <cell r="G16" t="str">
            <v>-</v>
          </cell>
          <cell r="H16">
            <v>0.21771493971962741</v>
          </cell>
          <cell r="I16">
            <v>0.69895243001889185</v>
          </cell>
          <cell r="J16">
            <v>-0.12790558862153034</v>
          </cell>
          <cell r="K16">
            <v>-1.6000136607356268</v>
          </cell>
          <cell r="L16">
            <v>-1.01</v>
          </cell>
          <cell r="M16">
            <v>-0.3819355533441211</v>
          </cell>
          <cell r="N16">
            <v>0.22157481579321825</v>
          </cell>
          <cell r="O16">
            <v>0.39338124182424394</v>
          </cell>
          <cell r="P16">
            <v>0.41128129779704636</v>
          </cell>
          <cell r="Q16">
            <v>0.43876386579128734</v>
          </cell>
          <cell r="R16">
            <v>0.4383669540818147</v>
          </cell>
          <cell r="S16">
            <v>0.48751919977154046</v>
          </cell>
        </row>
        <row r="17">
          <cell r="D17" t="str">
            <v xml:space="preserve"> EWU</v>
          </cell>
          <cell r="E17" t="str">
            <v>-</v>
          </cell>
          <cell r="F17" t="str">
            <v>-</v>
          </cell>
          <cell r="G17" t="str">
            <v>-</v>
          </cell>
          <cell r="H17">
            <v>0.68818441957911602</v>
          </cell>
          <cell r="I17">
            <v>-0.25141175396127835</v>
          </cell>
          <cell r="J17">
            <v>-0.24983359858113374</v>
          </cell>
          <cell r="K17">
            <v>-1.4684125766989808</v>
          </cell>
          <cell r="L17">
            <v>-1.5481306400957635</v>
          </cell>
          <cell r="M17">
            <v>-0.56474266830011288</v>
          </cell>
          <cell r="N17">
            <v>0.1043591978146452</v>
          </cell>
          <cell r="O17">
            <v>0.2487966322581201</v>
          </cell>
          <cell r="P17">
            <v>0.28861202622896087</v>
          </cell>
          <cell r="Q17">
            <v>0.39367246110350607</v>
          </cell>
          <cell r="R17">
            <v>0.39396451206539496</v>
          </cell>
          <cell r="S17">
            <v>0.4819473897787816</v>
          </cell>
        </row>
        <row r="18">
          <cell r="D18" t="str">
            <v xml:space="preserve"> Japan</v>
          </cell>
          <cell r="E18" t="str">
            <v>-</v>
          </cell>
          <cell r="F18" t="str">
            <v>-</v>
          </cell>
          <cell r="G18" t="str">
            <v>-</v>
          </cell>
          <cell r="H18">
            <v>0.338381744057628</v>
          </cell>
          <cell r="I18">
            <v>-1.1514055328576802</v>
          </cell>
          <cell r="J18">
            <v>-0.35135402710977814</v>
          </cell>
          <cell r="K18">
            <v>-3.177124134421291</v>
          </cell>
          <cell r="L18">
            <v>-2.0181689322566996</v>
          </cell>
          <cell r="M18">
            <v>-0.74183376758224995</v>
          </cell>
          <cell r="N18">
            <v>0.11308122101532092</v>
          </cell>
          <cell r="O18">
            <v>0.30600101943292657</v>
          </cell>
          <cell r="P18">
            <v>0.25639570990445293</v>
          </cell>
          <cell r="Q18">
            <v>0.27393283027423365</v>
          </cell>
          <cell r="R18">
            <v>0.28088743938428706</v>
          </cell>
          <cell r="S18">
            <v>0.31810482269337115</v>
          </cell>
        </row>
        <row r="19">
          <cell r="D19" t="str">
            <v xml:space="preserve"> Deutschland</v>
          </cell>
          <cell r="E19" t="str">
            <v>-</v>
          </cell>
          <cell r="F19" t="str">
            <v>-</v>
          </cell>
          <cell r="G19" t="str">
            <v>-</v>
          </cell>
          <cell r="H19">
            <v>1.5243524600322189</v>
          </cell>
          <cell r="I19">
            <v>-0.50397600446430602</v>
          </cell>
          <cell r="J19">
            <v>-0.54158268337567961</v>
          </cell>
          <cell r="K19">
            <v>-2.1076375427342953</v>
          </cell>
          <cell r="L19">
            <v>-1.8993249324932577</v>
          </cell>
          <cell r="M19">
            <v>-0.10539878713476014</v>
          </cell>
          <cell r="N19">
            <v>0.10028608120191507</v>
          </cell>
          <cell r="O19">
            <v>0.39738733474897003</v>
          </cell>
          <cell r="P19">
            <v>0.32199620873554125</v>
          </cell>
          <cell r="Q19">
            <v>0.35875834407586638</v>
          </cell>
          <cell r="R19">
            <v>0.40182459426283401</v>
          </cell>
          <cell r="S19">
            <v>0.40317175777614978</v>
          </cell>
        </row>
        <row r="20">
          <cell r="D20" t="str">
            <v xml:space="preserve"> Großbritannien</v>
          </cell>
          <cell r="E20" t="str">
            <v>-</v>
          </cell>
          <cell r="F20" t="str">
            <v>-</v>
          </cell>
          <cell r="G20" t="str">
            <v>-</v>
          </cell>
          <cell r="H20">
            <v>0.4</v>
          </cell>
          <cell r="I20">
            <v>0</v>
          </cell>
          <cell r="J20">
            <v>-0.7</v>
          </cell>
          <cell r="K20">
            <v>-1.5</v>
          </cell>
          <cell r="L20">
            <v>-0.9</v>
          </cell>
          <cell r="M20">
            <v>-0.6</v>
          </cell>
          <cell r="N20">
            <v>-0.3</v>
          </cell>
          <cell r="O20">
            <v>0.1</v>
          </cell>
          <cell r="P20">
            <v>0.1</v>
          </cell>
          <cell r="Q20">
            <v>0.1</v>
          </cell>
          <cell r="R20">
            <v>0.2</v>
          </cell>
          <cell r="S20">
            <v>0.2</v>
          </cell>
        </row>
        <row r="21">
          <cell r="D21" t="str">
            <v xml:space="preserve"> Schweiz</v>
          </cell>
          <cell r="E21" t="str">
            <v>-</v>
          </cell>
          <cell r="F21" t="str">
            <v>-</v>
          </cell>
          <cell r="G21" t="str">
            <v>-</v>
          </cell>
          <cell r="H21">
            <v>0.13006210314701061</v>
          </cell>
          <cell r="I21">
            <v>0.11653056691678376</v>
          </cell>
          <cell r="J21">
            <v>-6.2846848866715543E-2</v>
          </cell>
          <cell r="K21">
            <v>-0.30604390859407804</v>
          </cell>
          <cell r="L21">
            <v>-1.8444687365275603</v>
          </cell>
          <cell r="M21">
            <v>-0.42158476913077836</v>
          </cell>
          <cell r="N21">
            <v>-9.2424118683454015E-2</v>
          </cell>
          <cell r="O21">
            <v>0.21120739210336303</v>
          </cell>
          <cell r="P21">
            <v>0.2415827800305026</v>
          </cell>
          <cell r="Q21">
            <v>0.36449201136365961</v>
          </cell>
          <cell r="R21">
            <v>0.38161773975957658</v>
          </cell>
          <cell r="S21">
            <v>0.38229157713236539</v>
          </cell>
        </row>
        <row r="22">
          <cell r="D22" t="str">
            <v xml:space="preserve"> Großbritannien</v>
          </cell>
          <cell r="E22" t="str">
            <v>-</v>
          </cell>
          <cell r="F22" t="str">
            <v>-</v>
          </cell>
          <cell r="G22" t="str">
            <v>-</v>
          </cell>
          <cell r="H22">
            <v>0.4</v>
          </cell>
          <cell r="I22">
            <v>0.1</v>
          </cell>
          <cell r="J22">
            <v>0.5</v>
          </cell>
          <cell r="K22">
            <v>-0.3</v>
          </cell>
          <cell r="L22">
            <v>0.2</v>
          </cell>
          <cell r="M22">
            <v>0.4</v>
          </cell>
          <cell r="N22">
            <v>0.5</v>
          </cell>
          <cell r="O22">
            <v>-0.1</v>
          </cell>
          <cell r="P22">
            <v>0</v>
          </cell>
          <cell r="Q22">
            <v>0.1</v>
          </cell>
          <cell r="R22">
            <v>0.2</v>
          </cell>
          <cell r="S22">
            <v>0.2</v>
          </cell>
        </row>
        <row r="23">
          <cell r="D23" t="str">
            <v>BIP-Zuwachs in % gegenüber Vorquartal, annualisiert</v>
          </cell>
          <cell r="E23" t="str">
            <v>-</v>
          </cell>
          <cell r="F23" t="str">
            <v>-</v>
          </cell>
          <cell r="G23" t="str">
            <v>-</v>
          </cell>
          <cell r="H23">
            <v>0.3909563251331738</v>
          </cell>
          <cell r="I23">
            <v>0.48419778302466465</v>
          </cell>
          <cell r="J23">
            <v>0.21767356399202686</v>
          </cell>
          <cell r="K23">
            <v>1.4868959383029789E-2</v>
          </cell>
          <cell r="L23">
            <v>0.16478546891964818</v>
          </cell>
          <cell r="M23">
            <v>0.37984205928942583</v>
          </cell>
          <cell r="N23">
            <v>0.49042667833634201</v>
          </cell>
          <cell r="O23">
            <v>0.43993813216540723</v>
          </cell>
          <cell r="P23">
            <v>0.36597168026875071</v>
          </cell>
          <cell r="Q23">
            <v>0.36594159220684208</v>
          </cell>
          <cell r="R23">
            <v>0.3659079769956497</v>
          </cell>
          <cell r="S23">
            <v>0.36587079187320182</v>
          </cell>
        </row>
        <row r="24">
          <cell r="D24" t="str">
            <v xml:space="preserve"> USA</v>
          </cell>
          <cell r="E24" t="str">
            <v>-</v>
          </cell>
          <cell r="F24" t="str">
            <v>-</v>
          </cell>
          <cell r="G24" t="str">
            <v>-</v>
          </cell>
          <cell r="H24">
            <v>0.87370787668128003</v>
          </cell>
          <cell r="I24">
            <v>2.8252586136575246</v>
          </cell>
          <cell r="J24">
            <v>-0.51064160084841603</v>
          </cell>
          <cell r="K24">
            <v>-6.2980839082123792</v>
          </cell>
          <cell r="L24">
            <v>-3.9792050797959888</v>
          </cell>
          <cell r="M24">
            <v>-1.5190119919864884</v>
          </cell>
          <cell r="N24">
            <v>0.88924934084442953</v>
          </cell>
          <cell r="O24">
            <v>1.5828342694395872</v>
          </cell>
          <cell r="P24">
            <v>1.6553021858276793</v>
          </cell>
          <cell r="Q24">
            <v>1.7666401112495009</v>
          </cell>
          <cell r="R24">
            <v>1.7650314840578432</v>
          </cell>
          <cell r="S24">
            <v>1.9643837022288153</v>
          </cell>
        </row>
        <row r="25">
          <cell r="D25" t="str">
            <v xml:space="preserve"> EWU</v>
          </cell>
          <cell r="E25" t="str">
            <v>-</v>
          </cell>
          <cell r="F25" t="str">
            <v>-</v>
          </cell>
          <cell r="G25" t="str">
            <v>-</v>
          </cell>
          <cell r="H25">
            <v>2.7812841393820094</v>
          </cell>
          <cell r="I25">
            <v>-1.0018608961286901</v>
          </cell>
          <cell r="J25">
            <v>-0.99559561833805788</v>
          </cell>
          <cell r="K25">
            <v>-5.7455380250478783</v>
          </cell>
          <cell r="L25">
            <v>-6.0501984745759074</v>
          </cell>
          <cell r="M25">
            <v>-2.2399065609162676</v>
          </cell>
          <cell r="N25">
            <v>0.41809069653109532</v>
          </cell>
          <cell r="O25">
            <v>0.9989066788985923</v>
          </cell>
          <cell r="P25">
            <v>1.1594555421503117</v>
          </cell>
          <cell r="Q25">
            <v>1.5840129530594282</v>
          </cell>
          <cell r="R25">
            <v>1.5851950131405204</v>
          </cell>
          <cell r="S25">
            <v>1.9417707876585553</v>
          </cell>
        </row>
        <row r="26">
          <cell r="D26" t="str">
            <v xml:space="preserve"> Japan</v>
          </cell>
          <cell r="E26" t="str">
            <v>-</v>
          </cell>
          <cell r="F26" t="str">
            <v>-</v>
          </cell>
          <cell r="G26" t="str">
            <v>-</v>
          </cell>
          <cell r="H26">
            <v>1.3604126198062403</v>
          </cell>
          <cell r="I26">
            <v>-4.5266868751005092</v>
          </cell>
          <cell r="J26">
            <v>-1.398026463870309</v>
          </cell>
          <cell r="K26">
            <v>-12.115575686607798</v>
          </cell>
          <cell r="L26">
            <v>-7.8315667948408532</v>
          </cell>
          <cell r="M26">
            <v>-2.9344790247501749</v>
          </cell>
          <cell r="N26">
            <v>0.45309270438180249</v>
          </cell>
          <cell r="O26">
            <v>1.2296337450941053</v>
          </cell>
          <cell r="P26">
            <v>1.0295339115972837</v>
          </cell>
          <cell r="Q26">
            <v>1.100241900737629</v>
          </cell>
          <cell r="R26">
            <v>1.1282924935333938</v>
          </cell>
          <cell r="S26">
            <v>1.2785036174033877</v>
          </cell>
        </row>
        <row r="27">
          <cell r="D27" t="str">
            <v xml:space="preserve"> Deutschland</v>
          </cell>
          <cell r="E27" t="str">
            <v>-</v>
          </cell>
          <cell r="F27" t="str">
            <v>-</v>
          </cell>
          <cell r="G27" t="str">
            <v>-</v>
          </cell>
          <cell r="H27">
            <v>6.2382510897195971</v>
          </cell>
          <cell r="I27">
            <v>-2.0007156468724503</v>
          </cell>
          <cell r="J27">
            <v>-2.1487954803322538</v>
          </cell>
          <cell r="K27">
            <v>-8.1677472427233937</v>
          </cell>
          <cell r="L27">
            <v>-7.3835812810793584</v>
          </cell>
          <cell r="M27">
            <v>-0.42092908250185701</v>
          </cell>
          <cell r="N27">
            <v>0.40174816623658671</v>
          </cell>
          <cell r="O27">
            <v>1.5990494672003024</v>
          </cell>
          <cell r="P27">
            <v>1.2942190932259621</v>
          </cell>
          <cell r="Q27">
            <v>1.4427743157986725</v>
          </cell>
          <cell r="R27">
            <v>1.617012135317438</v>
          </cell>
          <cell r="S27">
            <v>1.6224661193214871</v>
          </cell>
        </row>
        <row r="28">
          <cell r="D28" t="str">
            <v xml:space="preserve"> Großbritannien</v>
          </cell>
          <cell r="E28" t="str">
            <v>-</v>
          </cell>
          <cell r="F28" t="str">
            <v>-</v>
          </cell>
          <cell r="G28" t="str">
            <v>-</v>
          </cell>
          <cell r="H28">
            <v>1.6</v>
          </cell>
          <cell r="I28">
            <v>-0.1</v>
          </cell>
          <cell r="J28">
            <v>-2.8</v>
          </cell>
          <cell r="K28">
            <v>-6</v>
          </cell>
          <cell r="L28">
            <v>-3.6</v>
          </cell>
          <cell r="M28">
            <v>-2.5</v>
          </cell>
          <cell r="N28">
            <v>-1.1000000000000001</v>
          </cell>
          <cell r="O28">
            <v>0.3</v>
          </cell>
          <cell r="P28">
            <v>0.2</v>
          </cell>
          <cell r="Q28">
            <v>0.5</v>
          </cell>
          <cell r="R28">
            <v>0.9</v>
          </cell>
          <cell r="S28">
            <v>1</v>
          </cell>
        </row>
        <row r="29">
          <cell r="D29" t="str">
            <v xml:space="preserve"> Schweiz</v>
          </cell>
          <cell r="E29" t="str">
            <v>-</v>
          </cell>
          <cell r="F29" t="str">
            <v>-</v>
          </cell>
          <cell r="G29" t="str">
            <v>-</v>
          </cell>
          <cell r="H29">
            <v>0.52126426197476405</v>
          </cell>
          <cell r="I29">
            <v>0.46693766319789631</v>
          </cell>
          <cell r="J29">
            <v>-0.25115051115764686</v>
          </cell>
          <cell r="K29">
            <v>-1.2185673191451372</v>
          </cell>
          <cell r="L29">
            <v>-7.1762494778167252</v>
          </cell>
          <cell r="M29">
            <v>-1.6757049938113653</v>
          </cell>
          <cell r="N29">
            <v>-0.36918425740076088</v>
          </cell>
          <cell r="O29">
            <v>0.84750985281539215</v>
          </cell>
          <cell r="P29">
            <v>0.96983849762943919</v>
          </cell>
          <cell r="Q29">
            <v>1.4659586984366655</v>
          </cell>
          <cell r="R29">
            <v>1.5352311365220146</v>
          </cell>
          <cell r="S29">
            <v>1.5379574891690453</v>
          </cell>
        </row>
        <row r="30">
          <cell r="D30" t="str">
            <v xml:space="preserve"> Großbritannien</v>
          </cell>
          <cell r="E30" t="str">
            <v>-</v>
          </cell>
          <cell r="F30" t="str">
            <v>-</v>
          </cell>
          <cell r="G30" t="str">
            <v>-</v>
          </cell>
          <cell r="H30">
            <v>1.6</v>
          </cell>
          <cell r="I30">
            <v>0.4</v>
          </cell>
          <cell r="J30">
            <v>2</v>
          </cell>
          <cell r="K30">
            <v>-1.1000000000000001</v>
          </cell>
          <cell r="L30">
            <v>0.6</v>
          </cell>
          <cell r="M30">
            <v>1.6</v>
          </cell>
          <cell r="N30">
            <v>2.2000000000000002</v>
          </cell>
          <cell r="O30">
            <v>-0.5</v>
          </cell>
          <cell r="P30">
            <v>0</v>
          </cell>
          <cell r="Q30">
            <v>0.5</v>
          </cell>
          <cell r="R30">
            <v>0.8</v>
          </cell>
          <cell r="S30">
            <v>0.8</v>
          </cell>
        </row>
        <row r="31">
          <cell r="D31" t="str">
            <v>Inflationsrate</v>
          </cell>
          <cell r="E31" t="str">
            <v>-</v>
          </cell>
          <cell r="F31" t="str">
            <v>-</v>
          </cell>
          <cell r="G31" t="str">
            <v>-</v>
          </cell>
          <cell r="H31">
            <v>1.5730200373613883</v>
          </cell>
          <cell r="I31">
            <v>1.9509034442320115</v>
          </cell>
          <cell r="J31">
            <v>0.87354129054521934</v>
          </cell>
          <cell r="K31">
            <v>5.9489104004313731E-2</v>
          </cell>
          <cell r="L31">
            <v>0.66077292131237186</v>
          </cell>
          <cell r="M31">
            <v>1.528046978818125</v>
          </cell>
          <cell r="N31">
            <v>1.9761850534455192</v>
          </cell>
          <cell r="O31">
            <v>1.7713993589584049</v>
          </cell>
          <cell r="P31">
            <v>1.4719424618656092</v>
          </cell>
          <cell r="Q31">
            <v>1.4718207834655743</v>
          </cell>
          <cell r="R31">
            <v>1.4716848411361809</v>
          </cell>
          <cell r="S31">
            <v>1.4715344619883552</v>
          </cell>
        </row>
        <row r="32">
          <cell r="D32" t="str">
            <v xml:space="preserve"> USA</v>
          </cell>
          <cell r="E32">
            <v>3.8</v>
          </cell>
          <cell r="F32">
            <v>-0.2</v>
          </cell>
          <cell r="G32">
            <v>2.7</v>
          </cell>
          <cell r="H32">
            <v>4.1976001134883312</v>
          </cell>
          <cell r="I32">
            <v>4.2687109138592083</v>
          </cell>
          <cell r="J32">
            <v>5.2340992234131578</v>
          </cell>
          <cell r="K32">
            <v>1.533615173819225</v>
          </cell>
          <cell r="L32">
            <v>-8.0512016800671216E-2</v>
          </cell>
          <cell r="M32">
            <v>-0.61620489130707057</v>
          </cell>
          <cell r="N32">
            <v>-1.4284860393732335</v>
          </cell>
          <cell r="O32">
            <v>1.4963048900798359</v>
          </cell>
          <cell r="P32">
            <v>2.6762107457881434</v>
          </cell>
          <cell r="Q32">
            <v>2.7302620067517269</v>
          </cell>
          <cell r="R32">
            <v>2.6788930357115381</v>
          </cell>
          <cell r="S32">
            <v>2.545842021789313</v>
          </cell>
        </row>
        <row r="33">
          <cell r="D33" t="str">
            <v xml:space="preserve"> EWU</v>
          </cell>
          <cell r="E33">
            <v>3.3</v>
          </cell>
          <cell r="F33">
            <v>0.7</v>
          </cell>
          <cell r="G33">
            <v>1.9</v>
          </cell>
          <cell r="H33">
            <v>3.3547050061524475</v>
          </cell>
          <cell r="I33">
            <v>3.6320076665069312</v>
          </cell>
          <cell r="J33">
            <v>3.8433300347942678</v>
          </cell>
          <cell r="K33">
            <v>2.2856242118537207</v>
          </cell>
          <cell r="L33">
            <v>0.9637151050054138</v>
          </cell>
          <cell r="M33">
            <v>0.32940644502381655</v>
          </cell>
          <cell r="N33">
            <v>0.34802596370075989</v>
          </cell>
          <cell r="O33">
            <v>1.0460626650543592</v>
          </cell>
          <cell r="P33">
            <v>1.8456600320253091</v>
          </cell>
          <cell r="Q33">
            <v>1.8967800914370558</v>
          </cell>
          <cell r="R33">
            <v>1.8178699943705245</v>
          </cell>
          <cell r="S33">
            <v>1.9014891453151606</v>
          </cell>
        </row>
        <row r="34">
          <cell r="D34" t="str">
            <v xml:space="preserve"> Japan</v>
          </cell>
          <cell r="E34">
            <v>1.4</v>
          </cell>
          <cell r="F34">
            <v>-0.4</v>
          </cell>
          <cell r="G34">
            <v>0.1</v>
          </cell>
          <cell r="H34">
            <v>1</v>
          </cell>
          <cell r="I34">
            <v>1.4</v>
          </cell>
          <cell r="J34">
            <v>2.2000000000000002</v>
          </cell>
          <cell r="K34">
            <v>1</v>
          </cell>
          <cell r="L34">
            <v>-0.2</v>
          </cell>
          <cell r="M34">
            <v>-0.5</v>
          </cell>
          <cell r="N34">
            <v>-0.6</v>
          </cell>
          <cell r="O34">
            <v>-0.3</v>
          </cell>
          <cell r="P34">
            <v>-0.1</v>
          </cell>
          <cell r="Q34">
            <v>0.1</v>
          </cell>
          <cell r="R34">
            <v>0.2</v>
          </cell>
          <cell r="S34">
            <v>0</v>
          </cell>
        </row>
        <row r="35">
          <cell r="D35" t="str">
            <v xml:space="preserve"> Deutschland</v>
          </cell>
          <cell r="E35">
            <v>2.7542033626901663</v>
          </cell>
          <cell r="F35">
            <v>0.7</v>
          </cell>
          <cell r="G35">
            <v>1.6</v>
          </cell>
          <cell r="H35">
            <v>3.0774214447683912</v>
          </cell>
          <cell r="I35">
            <v>3.0195952457436892</v>
          </cell>
          <cell r="J35">
            <v>3.2567049808429172</v>
          </cell>
          <cell r="K35">
            <v>1.6782773907536574</v>
          </cell>
          <cell r="L35">
            <v>0.88221244500314988</v>
          </cell>
          <cell r="M35">
            <v>0.54828519313998569</v>
          </cell>
          <cell r="N35">
            <v>0.20763785535360402</v>
          </cell>
          <cell r="O35">
            <v>1.0864694057801882</v>
          </cell>
          <cell r="P35">
            <v>1.4635838167319504</v>
          </cell>
          <cell r="Q35">
            <v>1.627444998664429</v>
          </cell>
          <cell r="R35">
            <v>1.5869477737586068</v>
          </cell>
          <cell r="S35">
            <v>1.7560316848977076</v>
          </cell>
        </row>
        <row r="36">
          <cell r="D36" t="str">
            <v xml:space="preserve"> Großbritannien</v>
          </cell>
          <cell r="E36">
            <v>3.6</v>
          </cell>
          <cell r="F36">
            <v>1.8</v>
          </cell>
          <cell r="G36">
            <v>2.2000000000000002</v>
          </cell>
          <cell r="H36">
            <v>2.4</v>
          </cell>
          <cell r="I36">
            <v>3.4</v>
          </cell>
          <cell r="J36">
            <v>4.8</v>
          </cell>
          <cell r="K36">
            <v>3.9</v>
          </cell>
          <cell r="L36">
            <v>3.1</v>
          </cell>
          <cell r="M36">
            <v>2</v>
          </cell>
          <cell r="N36">
            <v>0.7</v>
          </cell>
          <cell r="O36">
            <v>1.3</v>
          </cell>
          <cell r="P36">
            <v>2.1</v>
          </cell>
          <cell r="Q36">
            <v>2.1</v>
          </cell>
          <cell r="R36">
            <v>2.2000000000000002</v>
          </cell>
          <cell r="S36">
            <v>2.2999999999999998</v>
          </cell>
        </row>
        <row r="37">
          <cell r="D37" t="str">
            <v xml:space="preserve"> Schweiz</v>
          </cell>
          <cell r="E37">
            <v>2.4</v>
          </cell>
          <cell r="F37">
            <v>-0.4</v>
          </cell>
          <cell r="G37">
            <v>0.7</v>
          </cell>
          <cell r="H37">
            <v>2.4650233177881509</v>
          </cell>
          <cell r="I37">
            <v>2.6592252133946337</v>
          </cell>
          <cell r="J37">
            <v>2.9353562005277167</v>
          </cell>
          <cell r="K37">
            <v>1.6291951775822655</v>
          </cell>
          <cell r="L37">
            <v>9.7529258777617756E-2</v>
          </cell>
          <cell r="M37">
            <v>-0.61592537966101979</v>
          </cell>
          <cell r="N37">
            <v>-0.75765431686862783</v>
          </cell>
          <cell r="O37">
            <v>-0.23034644445808494</v>
          </cell>
          <cell r="P37">
            <v>0.66104921818002094</v>
          </cell>
          <cell r="Q37">
            <v>0.56279572123654198</v>
          </cell>
          <cell r="R37">
            <v>0.76401066459275135</v>
          </cell>
          <cell r="S37">
            <v>0.89816130755697721</v>
          </cell>
        </row>
        <row r="65">
          <cell r="D65" t="str">
            <v>G 3- INFLATION AND GROWTH PROFILE</v>
          </cell>
          <cell r="E65">
            <v>2008</v>
          </cell>
          <cell r="F65">
            <v>2009</v>
          </cell>
          <cell r="G65">
            <v>2010</v>
          </cell>
          <cell r="H65">
            <v>2008</v>
          </cell>
          <cell r="L65">
            <v>2009</v>
          </cell>
          <cell r="P65">
            <v>2010</v>
          </cell>
        </row>
        <row r="66">
          <cell r="H66" t="str">
            <v>06 Q1</v>
          </cell>
          <cell r="I66" t="str">
            <v>Q2</v>
          </cell>
          <cell r="J66" t="str">
            <v>Q3</v>
          </cell>
          <cell r="K66" t="str">
            <v>Q4</v>
          </cell>
          <cell r="L66" t="str">
            <v>07 Q1</v>
          </cell>
          <cell r="M66" t="str">
            <v>Q2</v>
          </cell>
          <cell r="N66" t="str">
            <v>Q3</v>
          </cell>
          <cell r="O66" t="str">
            <v>Q4</v>
          </cell>
          <cell r="P66" t="str">
            <v>08 Q1</v>
          </cell>
          <cell r="Q66" t="str">
            <v>Q2</v>
          </cell>
          <cell r="R66" t="str">
            <v>Q3</v>
          </cell>
          <cell r="S66" t="str">
            <v>Q4</v>
          </cell>
        </row>
        <row r="68">
          <cell r="D68" t="str">
            <v>GDP growth, year-on-year</v>
          </cell>
          <cell r="E68">
            <v>2011</v>
          </cell>
          <cell r="F68">
            <v>2012</v>
          </cell>
          <cell r="G68">
            <v>2013</v>
          </cell>
          <cell r="H68">
            <v>2011</v>
          </cell>
          <cell r="L68">
            <v>2012</v>
          </cell>
          <cell r="P68">
            <v>2013</v>
          </cell>
        </row>
        <row r="69">
          <cell r="D69" t="str">
            <v xml:space="preserve"> USA</v>
          </cell>
          <cell r="E69">
            <v>1.1113859023421071</v>
          </cell>
          <cell r="F69">
            <v>-2.1460452330808977</v>
          </cell>
          <cell r="G69">
            <v>1.4024600465342303</v>
          </cell>
          <cell r="H69" t="str">
            <v>10 Q1</v>
          </cell>
          <cell r="I69" t="str">
            <v>Q2</v>
          </cell>
          <cell r="J69" t="str">
            <v>Q3</v>
          </cell>
          <cell r="K69" t="str">
            <v>Q4</v>
          </cell>
          <cell r="L69" t="str">
            <v>11 Q1</v>
          </cell>
          <cell r="M69" t="str">
            <v>Q2</v>
          </cell>
          <cell r="N69" t="str">
            <v>Q3</v>
          </cell>
          <cell r="O69" t="str">
            <v>Q4</v>
          </cell>
          <cell r="P69" t="str">
            <v>12 Q1</v>
          </cell>
          <cell r="Q69" t="str">
            <v>Q2</v>
          </cell>
          <cell r="R69" t="str">
            <v>Q3</v>
          </cell>
          <cell r="S69" t="str">
            <v>Q4</v>
          </cell>
        </row>
        <row r="70">
          <cell r="D70" t="str">
            <v xml:space="preserve"> EMU</v>
          </cell>
          <cell r="E70">
            <v>0.7</v>
          </cell>
          <cell r="F70">
            <v>-3.1</v>
          </cell>
          <cell r="G70">
            <v>1</v>
          </cell>
          <cell r="H70">
            <v>2.1377726979495293</v>
          </cell>
          <cell r="I70">
            <v>1.4295977498743895</v>
          </cell>
          <cell r="J70">
            <v>0.58267544189507703</v>
          </cell>
          <cell r="K70">
            <v>-1.2869942392129303</v>
          </cell>
          <cell r="L70">
            <v>-3.479439982883477</v>
          </cell>
          <cell r="M70">
            <v>-3.7826309939488567</v>
          </cell>
          <cell r="N70">
            <v>-3.4409824511990337</v>
          </cell>
          <cell r="O70">
            <v>-1.7581512040954408</v>
          </cell>
          <cell r="P70">
            <v>7.467326612784575E-2</v>
          </cell>
          <cell r="Q70">
            <v>1.0392514600417968</v>
          </cell>
          <cell r="R70">
            <v>1.3315614493892554</v>
          </cell>
          <cell r="S70">
            <v>1.5672304160636656</v>
          </cell>
        </row>
        <row r="71">
          <cell r="D71" t="str">
            <v xml:space="preserve"> Japan</v>
          </cell>
          <cell r="E71">
            <v>-0.74361233919537995</v>
          </cell>
          <cell r="F71">
            <v>-5.2</v>
          </cell>
          <cell r="G71">
            <v>0.8</v>
          </cell>
          <cell r="H71">
            <v>1.4103985657544484</v>
          </cell>
          <cell r="I71">
            <v>0.51532110203402226</v>
          </cell>
          <cell r="J71">
            <v>-0.19624558162098538</v>
          </cell>
          <cell r="K71">
            <v>-4.305501493754079</v>
          </cell>
          <cell r="L71">
            <v>-6.5529857690105899</v>
          </cell>
          <cell r="M71">
            <v>-6.1657950478412857</v>
          </cell>
          <cell r="N71">
            <v>-5.7284593285839094</v>
          </cell>
          <cell r="O71">
            <v>-2.3371164081250129</v>
          </cell>
          <cell r="P71">
            <v>-6.9955859594386993E-2</v>
          </cell>
          <cell r="Q71">
            <v>0.95268645602595825</v>
          </cell>
          <cell r="R71">
            <v>1.121899992776207</v>
          </cell>
          <cell r="S71">
            <v>1.134102249574326</v>
          </cell>
        </row>
        <row r="72">
          <cell r="D72" t="str">
            <v xml:space="preserve"> Germany</v>
          </cell>
          <cell r="E72">
            <v>1.2949067773285776</v>
          </cell>
          <cell r="F72">
            <v>-3.8488681494667389</v>
          </cell>
          <cell r="G72">
            <v>1.3797103089027161</v>
          </cell>
          <cell r="H72">
            <v>2.8389017413604591</v>
          </cell>
          <cell r="I72">
            <v>1.9622209911181585</v>
          </cell>
          <cell r="J72">
            <v>0.80650891778584821</v>
          </cell>
          <cell r="K72">
            <v>-1.651824442752698</v>
          </cell>
          <cell r="L72">
            <v>-4.9683925083705418</v>
          </cell>
          <cell r="M72">
            <v>-4.5876995705897627</v>
          </cell>
          <cell r="N72">
            <v>-3.9719429855320243</v>
          </cell>
          <cell r="O72">
            <v>-1.5146249096439846</v>
          </cell>
          <cell r="P72">
            <v>0.7154071022612527</v>
          </cell>
          <cell r="Q72">
            <v>1.1833780822912985</v>
          </cell>
          <cell r="R72">
            <v>1.4881792628659696</v>
          </cell>
          <cell r="S72">
            <v>1.4940265321694994</v>
          </cell>
        </row>
        <row r="73">
          <cell r="D73" t="str">
            <v xml:space="preserve"> UK</v>
          </cell>
          <cell r="E73">
            <v>0.7</v>
          </cell>
          <cell r="F73">
            <v>-3</v>
          </cell>
          <cell r="G73">
            <v>0</v>
          </cell>
          <cell r="H73">
            <v>2.6</v>
          </cell>
          <cell r="I73">
            <v>1.7</v>
          </cell>
          <cell r="J73">
            <v>0.2</v>
          </cell>
          <cell r="K73">
            <v>-1.9</v>
          </cell>
          <cell r="L73">
            <v>-3.1</v>
          </cell>
          <cell r="M73">
            <v>-3.7</v>
          </cell>
          <cell r="N73">
            <v>-3.3</v>
          </cell>
          <cell r="O73">
            <v>-1.7</v>
          </cell>
          <cell r="P73">
            <v>-0.8</v>
          </cell>
          <cell r="Q73">
            <v>0</v>
          </cell>
          <cell r="R73">
            <v>0.5</v>
          </cell>
          <cell r="S73">
            <v>0.6</v>
          </cell>
        </row>
        <row r="74">
          <cell r="D74" t="str">
            <v xml:space="preserve"> Switzerland</v>
          </cell>
          <cell r="E74">
            <v>1.6322572929694967</v>
          </cell>
          <cell r="F74">
            <v>-2.3754782244474915</v>
          </cell>
          <cell r="G74">
            <v>0.81034665397337058</v>
          </cell>
          <cell r="H74">
            <v>3.1476520102206251</v>
          </cell>
          <cell r="I74">
            <v>2.2741798465160779</v>
          </cell>
          <cell r="J74">
            <v>1.2833312297579891</v>
          </cell>
          <cell r="K74">
            <v>-0.12286392841992511</v>
          </cell>
          <cell r="L74">
            <v>-2.0924071525972643</v>
          </cell>
          <cell r="M74">
            <v>-2.6186496914502588</v>
          </cell>
          <cell r="N74">
            <v>-2.6474705491831063</v>
          </cell>
          <cell r="O74">
            <v>-2.1423674871835163</v>
          </cell>
          <cell r="P74">
            <v>-6.2647067126964107E-2</v>
          </cell>
          <cell r="Q74">
            <v>0.72626318478328233</v>
          </cell>
          <cell r="R74">
            <v>1.2041895539593339</v>
          </cell>
          <cell r="S74">
            <v>1.3769689939236773</v>
          </cell>
        </row>
        <row r="75">
          <cell r="D75" t="str">
            <v xml:space="preserve"> Germany</v>
          </cell>
          <cell r="E75">
            <v>3</v>
          </cell>
          <cell r="F75">
            <v>1.3533078829624685</v>
          </cell>
          <cell r="G75">
            <v>1.5499926645872506</v>
          </cell>
          <cell r="H75">
            <v>4.6349261211440478</v>
          </cell>
          <cell r="I75">
            <v>2.9172952723204588</v>
          </cell>
          <cell r="J75">
            <v>2.6236566373467411</v>
          </cell>
          <cell r="K75">
            <v>1.9231681180633444</v>
          </cell>
          <cell r="L75">
            <v>0.91876340400298773</v>
          </cell>
          <cell r="M75">
            <v>1.3675116549733275</v>
          </cell>
          <cell r="N75">
            <v>1.7438597538329788</v>
          </cell>
          <cell r="O75">
            <v>2.634399081252937</v>
          </cell>
          <cell r="P75">
            <v>2.4714674742376985</v>
          </cell>
          <cell r="Q75">
            <v>1.9390371021731312</v>
          </cell>
          <cell r="R75">
            <v>1.2587507589017548</v>
          </cell>
          <cell r="S75">
            <v>0.90184157825716227</v>
          </cell>
        </row>
        <row r="76">
          <cell r="D76" t="str">
            <v>GDP growth, quarter-on-quarter</v>
          </cell>
          <cell r="E76">
            <v>0.8</v>
          </cell>
          <cell r="F76">
            <v>0.8</v>
          </cell>
          <cell r="G76">
            <v>0.5</v>
          </cell>
          <cell r="H76">
            <v>1.6</v>
          </cell>
          <cell r="I76">
            <v>0.6</v>
          </cell>
          <cell r="J76">
            <v>0.5</v>
          </cell>
          <cell r="K76">
            <v>0.7</v>
          </cell>
          <cell r="L76">
            <v>0.5</v>
          </cell>
          <cell r="M76">
            <v>0.8</v>
          </cell>
          <cell r="N76">
            <v>0.8</v>
          </cell>
          <cell r="O76">
            <v>1</v>
          </cell>
          <cell r="P76">
            <v>0.8</v>
          </cell>
          <cell r="Q76">
            <v>0.6</v>
          </cell>
          <cell r="R76">
            <v>0.2</v>
          </cell>
          <cell r="S76">
            <v>0.5</v>
          </cell>
        </row>
        <row r="77">
          <cell r="D77" t="str">
            <v xml:space="preserve"> USA</v>
          </cell>
          <cell r="E77" t="str">
            <v>-</v>
          </cell>
          <cell r="F77" t="str">
            <v>-</v>
          </cell>
          <cell r="G77" t="str">
            <v>-</v>
          </cell>
          <cell r="H77">
            <v>0.21771493971962741</v>
          </cell>
          <cell r="I77">
            <v>0.69895243001889185</v>
          </cell>
          <cell r="J77">
            <v>-0.12790558862153034</v>
          </cell>
          <cell r="K77">
            <v>-1.6000136607356268</v>
          </cell>
          <cell r="L77">
            <v>-1.01</v>
          </cell>
          <cell r="M77">
            <v>-0.3819355533441211</v>
          </cell>
          <cell r="N77">
            <v>0.22157481579321825</v>
          </cell>
          <cell r="O77">
            <v>0.39338124182424394</v>
          </cell>
          <cell r="P77">
            <v>0.41128129779704636</v>
          </cell>
          <cell r="Q77">
            <v>0.43876386579128734</v>
          </cell>
          <cell r="R77">
            <v>0.4383669540818147</v>
          </cell>
          <cell r="S77">
            <v>0.48751919977154046</v>
          </cell>
        </row>
        <row r="78">
          <cell r="D78" t="str">
            <v xml:space="preserve"> EMU</v>
          </cell>
          <cell r="E78" t="str">
            <v>-</v>
          </cell>
          <cell r="F78" t="str">
            <v>-</v>
          </cell>
          <cell r="G78" t="str">
            <v>-</v>
          </cell>
          <cell r="H78">
            <v>0.68818441957911602</v>
          </cell>
          <cell r="I78">
            <v>-0.25141175396127835</v>
          </cell>
          <cell r="J78">
            <v>-0.24983359858113374</v>
          </cell>
          <cell r="K78">
            <v>-1.4684125766989808</v>
          </cell>
          <cell r="L78">
            <v>-1.5481306400957635</v>
          </cell>
          <cell r="M78">
            <v>-0.56474266830011288</v>
          </cell>
          <cell r="N78">
            <v>0.1043591978146452</v>
          </cell>
          <cell r="O78">
            <v>0.2487966322581201</v>
          </cell>
          <cell r="P78">
            <v>0.28861202622896087</v>
          </cell>
          <cell r="Q78">
            <v>0.39367246110350607</v>
          </cell>
          <cell r="R78">
            <v>0.39396451206539496</v>
          </cell>
          <cell r="S78">
            <v>0.4819473897787816</v>
          </cell>
        </row>
        <row r="79">
          <cell r="D79" t="str">
            <v xml:space="preserve"> Japan</v>
          </cell>
          <cell r="E79" t="str">
            <v>-</v>
          </cell>
          <cell r="F79" t="str">
            <v>-</v>
          </cell>
          <cell r="G79" t="str">
            <v>-</v>
          </cell>
          <cell r="H79">
            <v>0.338381744057628</v>
          </cell>
          <cell r="I79">
            <v>-1.1514055328576802</v>
          </cell>
          <cell r="J79">
            <v>-0.35135402710977814</v>
          </cell>
          <cell r="K79">
            <v>-3.177124134421291</v>
          </cell>
          <cell r="L79">
            <v>-2.0181689322566996</v>
          </cell>
          <cell r="M79">
            <v>-0.74183376758224995</v>
          </cell>
          <cell r="N79">
            <v>0.11308122101532092</v>
          </cell>
          <cell r="O79">
            <v>0.30600101943292657</v>
          </cell>
          <cell r="P79">
            <v>0.25639570990445293</v>
          </cell>
          <cell r="Q79">
            <v>0.27393283027423365</v>
          </cell>
          <cell r="R79">
            <v>0.28088743938428706</v>
          </cell>
          <cell r="S79">
            <v>0.31810482269337115</v>
          </cell>
        </row>
        <row r="80">
          <cell r="D80" t="str">
            <v xml:space="preserve"> Germany</v>
          </cell>
          <cell r="E80" t="str">
            <v>-</v>
          </cell>
          <cell r="F80" t="str">
            <v>-</v>
          </cell>
          <cell r="G80" t="str">
            <v>-</v>
          </cell>
          <cell r="H80">
            <v>1.5243524600322189</v>
          </cell>
          <cell r="I80">
            <v>-0.50397600446430602</v>
          </cell>
          <cell r="J80">
            <v>-0.54158268337567961</v>
          </cell>
          <cell r="K80">
            <v>-2.1076375427342953</v>
          </cell>
          <cell r="L80">
            <v>-1.8993249324932577</v>
          </cell>
          <cell r="M80">
            <v>-0.10539878713476014</v>
          </cell>
          <cell r="N80">
            <v>0.10028608120191507</v>
          </cell>
          <cell r="O80">
            <v>0.39738733474897003</v>
          </cell>
          <cell r="P80">
            <v>0.32199620873554125</v>
          </cell>
          <cell r="Q80">
            <v>0.35875834407586638</v>
          </cell>
          <cell r="R80">
            <v>0.40182459426283401</v>
          </cell>
          <cell r="S80">
            <v>0.40317175777614978</v>
          </cell>
        </row>
        <row r="81">
          <cell r="D81" t="str">
            <v xml:space="preserve"> UK</v>
          </cell>
          <cell r="E81" t="str">
            <v>-</v>
          </cell>
          <cell r="F81" t="str">
            <v>-</v>
          </cell>
          <cell r="G81" t="str">
            <v>-</v>
          </cell>
          <cell r="H81">
            <v>0.4</v>
          </cell>
          <cell r="I81">
            <v>0</v>
          </cell>
          <cell r="J81">
            <v>-0.7</v>
          </cell>
          <cell r="K81">
            <v>-1.5</v>
          </cell>
          <cell r="L81">
            <v>-0.9</v>
          </cell>
          <cell r="M81">
            <v>-0.6</v>
          </cell>
          <cell r="N81">
            <v>-0.3</v>
          </cell>
          <cell r="O81">
            <v>0.1</v>
          </cell>
          <cell r="P81">
            <v>0.1</v>
          </cell>
          <cell r="Q81">
            <v>0.1</v>
          </cell>
          <cell r="R81">
            <v>0.2</v>
          </cell>
          <cell r="S81">
            <v>0.2</v>
          </cell>
        </row>
        <row r="82">
          <cell r="D82" t="str">
            <v xml:space="preserve"> Switzerland</v>
          </cell>
          <cell r="E82" t="str">
            <v>-</v>
          </cell>
          <cell r="F82" t="str">
            <v>-</v>
          </cell>
          <cell r="G82" t="str">
            <v>-</v>
          </cell>
          <cell r="H82">
            <v>0.13006210314701061</v>
          </cell>
          <cell r="I82">
            <v>0.11653056691678376</v>
          </cell>
          <cell r="J82">
            <v>-6.2846848866715543E-2</v>
          </cell>
          <cell r="K82">
            <v>-0.30604390859407804</v>
          </cell>
          <cell r="L82">
            <v>-1.8444687365275603</v>
          </cell>
          <cell r="M82">
            <v>-0.42158476913077836</v>
          </cell>
          <cell r="N82">
            <v>-9.2424118683454015E-2</v>
          </cell>
          <cell r="O82">
            <v>0.21120739210336303</v>
          </cell>
          <cell r="P82">
            <v>0.2415827800305026</v>
          </cell>
          <cell r="Q82">
            <v>0.36449201136365961</v>
          </cell>
          <cell r="R82">
            <v>0.38161773975957658</v>
          </cell>
          <cell r="S82">
            <v>0.38229157713236539</v>
          </cell>
        </row>
        <row r="83">
          <cell r="D83" t="str">
            <v xml:space="preserve"> Germany</v>
          </cell>
          <cell r="E83" t="str">
            <v>-</v>
          </cell>
          <cell r="F83" t="str">
            <v>-</v>
          </cell>
          <cell r="G83" t="str">
            <v>-</v>
          </cell>
          <cell r="H83">
            <v>1.3474607478825646</v>
          </cell>
          <cell r="I83">
            <v>0.27581878540637206</v>
          </cell>
          <cell r="J83">
            <v>0.50235530520143357</v>
          </cell>
          <cell r="K83">
            <v>-0.20987053689277957</v>
          </cell>
          <cell r="L83">
            <v>0.34872935822140505</v>
          </cell>
          <cell r="M83">
            <v>0.72170810050262446</v>
          </cell>
          <cell r="N83">
            <v>0.87549133007271962</v>
          </cell>
          <cell r="O83">
            <v>0.66356826315117701</v>
          </cell>
          <cell r="P83">
            <v>0.18942624072249714</v>
          </cell>
          <cell r="Q83">
            <v>0.19836928394461495</v>
          </cell>
          <cell r="R83">
            <v>0.20230251964814272</v>
          </cell>
          <cell r="S83">
            <v>0.30875693671966076</v>
          </cell>
        </row>
        <row r="84">
          <cell r="D84" t="str">
            <v>GDP growth, quarter-on-quarter annualized</v>
          </cell>
          <cell r="E84" t="str">
            <v>-</v>
          </cell>
          <cell r="F84" t="str">
            <v>-</v>
          </cell>
          <cell r="G84" t="str">
            <v>-</v>
          </cell>
          <cell r="H84">
            <v>0.4</v>
          </cell>
          <cell r="I84">
            <v>0.1</v>
          </cell>
          <cell r="J84">
            <v>0.5</v>
          </cell>
          <cell r="K84">
            <v>-0.3</v>
          </cell>
          <cell r="L84">
            <v>0.2</v>
          </cell>
          <cell r="M84">
            <v>0.4</v>
          </cell>
          <cell r="N84">
            <v>0.5</v>
          </cell>
          <cell r="O84">
            <v>-0.1</v>
          </cell>
          <cell r="P84">
            <v>0</v>
          </cell>
          <cell r="Q84">
            <v>0.1</v>
          </cell>
          <cell r="R84">
            <v>0.2</v>
          </cell>
          <cell r="S84">
            <v>0.2</v>
          </cell>
        </row>
        <row r="85">
          <cell r="D85" t="str">
            <v xml:space="preserve"> USA</v>
          </cell>
          <cell r="E85" t="str">
            <v>-</v>
          </cell>
          <cell r="F85" t="str">
            <v>-</v>
          </cell>
          <cell r="G85" t="str">
            <v>-</v>
          </cell>
          <cell r="H85">
            <v>0.87370787668128003</v>
          </cell>
          <cell r="I85">
            <v>2.8252586136575246</v>
          </cell>
          <cell r="J85">
            <v>-0.51064160084841603</v>
          </cell>
          <cell r="K85">
            <v>-6.2980839082123792</v>
          </cell>
          <cell r="L85">
            <v>-3.9792050797959888</v>
          </cell>
          <cell r="M85">
            <v>-1.5190119919864884</v>
          </cell>
          <cell r="N85">
            <v>0.88924934084442953</v>
          </cell>
          <cell r="O85">
            <v>1.5828342694395872</v>
          </cell>
          <cell r="P85">
            <v>1.6553021858276793</v>
          </cell>
          <cell r="Q85">
            <v>1.7666401112495009</v>
          </cell>
          <cell r="R85">
            <v>1.7650314840578432</v>
          </cell>
          <cell r="S85">
            <v>1.9643837022288153</v>
          </cell>
        </row>
        <row r="86">
          <cell r="D86" t="str">
            <v xml:space="preserve"> EMU</v>
          </cell>
          <cell r="E86" t="str">
            <v>-</v>
          </cell>
          <cell r="F86" t="str">
            <v>-</v>
          </cell>
          <cell r="G86" t="str">
            <v>-</v>
          </cell>
          <cell r="H86">
            <v>2.7812841393820094</v>
          </cell>
          <cell r="I86">
            <v>-1.0018608961286901</v>
          </cell>
          <cell r="J86">
            <v>-0.99559561833805788</v>
          </cell>
          <cell r="K86">
            <v>-5.7455380250478783</v>
          </cell>
          <cell r="L86">
            <v>-6.0501984745759074</v>
          </cell>
          <cell r="M86">
            <v>-2.2399065609162676</v>
          </cell>
          <cell r="N86">
            <v>0.41809069653109532</v>
          </cell>
          <cell r="O86">
            <v>0.9989066788985923</v>
          </cell>
          <cell r="P86">
            <v>1.1594555421503117</v>
          </cell>
          <cell r="Q86">
            <v>1.5840129530594282</v>
          </cell>
          <cell r="R86">
            <v>1.5851950131405204</v>
          </cell>
          <cell r="S86">
            <v>1.9417707876585553</v>
          </cell>
        </row>
        <row r="87">
          <cell r="D87" t="str">
            <v xml:space="preserve"> Japan</v>
          </cell>
          <cell r="E87" t="str">
            <v>-</v>
          </cell>
          <cell r="F87" t="str">
            <v>-</v>
          </cell>
          <cell r="G87" t="str">
            <v>-</v>
          </cell>
          <cell r="H87">
            <v>1.3604126198062403</v>
          </cell>
          <cell r="I87">
            <v>-4.5266868751005092</v>
          </cell>
          <cell r="J87">
            <v>-1.398026463870309</v>
          </cell>
          <cell r="K87">
            <v>-12.115575686607798</v>
          </cell>
          <cell r="L87">
            <v>-7.8315667948408532</v>
          </cell>
          <cell r="M87">
            <v>-2.9344790247501749</v>
          </cell>
          <cell r="N87">
            <v>0.45309270438180249</v>
          </cell>
          <cell r="O87">
            <v>1.2296337450941053</v>
          </cell>
          <cell r="P87">
            <v>1.0295339115972837</v>
          </cell>
          <cell r="Q87">
            <v>1.100241900737629</v>
          </cell>
          <cell r="R87">
            <v>1.1282924935333938</v>
          </cell>
          <cell r="S87">
            <v>1.2785036174033877</v>
          </cell>
        </row>
        <row r="88">
          <cell r="D88" t="str">
            <v xml:space="preserve"> Germany</v>
          </cell>
          <cell r="E88" t="str">
            <v>-</v>
          </cell>
          <cell r="F88" t="str">
            <v>-</v>
          </cell>
          <cell r="G88" t="str">
            <v>-</v>
          </cell>
          <cell r="H88">
            <v>6.2382510897195971</v>
          </cell>
          <cell r="I88">
            <v>-2.0007156468724503</v>
          </cell>
          <cell r="J88">
            <v>-2.1487954803322538</v>
          </cell>
          <cell r="K88">
            <v>-8.1677472427233937</v>
          </cell>
          <cell r="L88">
            <v>-7.3835812810793584</v>
          </cell>
          <cell r="M88">
            <v>-0.42092908250185701</v>
          </cell>
          <cell r="N88">
            <v>0.40174816623658671</v>
          </cell>
          <cell r="O88">
            <v>1.5990494672003024</v>
          </cell>
          <cell r="P88">
            <v>1.2942190932259621</v>
          </cell>
          <cell r="Q88">
            <v>1.4427743157986725</v>
          </cell>
          <cell r="R88">
            <v>1.617012135317438</v>
          </cell>
          <cell r="S88">
            <v>1.6224661193214871</v>
          </cell>
        </row>
        <row r="89">
          <cell r="D89" t="str">
            <v xml:space="preserve"> UK</v>
          </cell>
          <cell r="E89" t="str">
            <v>-</v>
          </cell>
          <cell r="F89" t="str">
            <v>-</v>
          </cell>
          <cell r="G89" t="str">
            <v>-</v>
          </cell>
          <cell r="H89">
            <v>1.6</v>
          </cell>
          <cell r="I89">
            <v>-0.1</v>
          </cell>
          <cell r="J89">
            <v>-2.8</v>
          </cell>
          <cell r="K89">
            <v>-6</v>
          </cell>
          <cell r="L89">
            <v>-3.6</v>
          </cell>
          <cell r="M89">
            <v>-2.5</v>
          </cell>
          <cell r="N89">
            <v>-1.1000000000000001</v>
          </cell>
          <cell r="O89">
            <v>0.3</v>
          </cell>
          <cell r="P89">
            <v>0.2</v>
          </cell>
          <cell r="Q89">
            <v>0.5</v>
          </cell>
          <cell r="R89">
            <v>0.9</v>
          </cell>
          <cell r="S89">
            <v>1</v>
          </cell>
        </row>
        <row r="90">
          <cell r="D90" t="str">
            <v xml:space="preserve"> Switzerland</v>
          </cell>
          <cell r="E90" t="str">
            <v>-</v>
          </cell>
          <cell r="F90" t="str">
            <v>-</v>
          </cell>
          <cell r="G90" t="str">
            <v>-</v>
          </cell>
          <cell r="H90">
            <v>0.52126426197476405</v>
          </cell>
          <cell r="I90">
            <v>0.46693766319789631</v>
          </cell>
          <cell r="J90">
            <v>-0.25115051115764686</v>
          </cell>
          <cell r="K90">
            <v>-1.2185673191451372</v>
          </cell>
          <cell r="L90">
            <v>-7.1762494778167252</v>
          </cell>
          <cell r="M90">
            <v>-1.6757049938113653</v>
          </cell>
          <cell r="N90">
            <v>-0.36918425740076088</v>
          </cell>
          <cell r="O90">
            <v>0.84750985281539215</v>
          </cell>
          <cell r="P90">
            <v>0.96983849762943919</v>
          </cell>
          <cell r="Q90">
            <v>1.4659586984366655</v>
          </cell>
          <cell r="R90">
            <v>1.5352311365220146</v>
          </cell>
          <cell r="S90">
            <v>1.5379574891690453</v>
          </cell>
        </row>
        <row r="91">
          <cell r="D91" t="str">
            <v xml:space="preserve"> Germany</v>
          </cell>
          <cell r="E91" t="str">
            <v>-</v>
          </cell>
          <cell r="F91" t="str">
            <v>-</v>
          </cell>
          <cell r="G91" t="str">
            <v>-</v>
          </cell>
          <cell r="H91">
            <v>5.4997639232364719</v>
          </cell>
          <cell r="I91">
            <v>1.1078481008322143</v>
          </cell>
          <cell r="J91">
            <v>2.0246136455768635</v>
          </cell>
          <cell r="K91">
            <v>-0.83684310464877854</v>
          </cell>
          <cell r="L91">
            <v>1.4022311414852169</v>
          </cell>
          <cell r="M91">
            <v>2.9182347925461869</v>
          </cell>
          <cell r="N91">
            <v>3.5482234323452246</v>
          </cell>
          <cell r="O91">
            <v>2.6808094905854034</v>
          </cell>
          <cell r="P91">
            <v>0.7598606210377028</v>
          </cell>
          <cell r="Q91">
            <v>0.79584128205777915</v>
          </cell>
          <cell r="R91">
            <v>0.8116689706331357</v>
          </cell>
          <cell r="S91">
            <v>1.2407593803489334</v>
          </cell>
        </row>
        <row r="92">
          <cell r="D92" t="str">
            <v>Inflation rate</v>
          </cell>
          <cell r="E92" t="str">
            <v>-</v>
          </cell>
          <cell r="F92" t="str">
            <v>-</v>
          </cell>
          <cell r="G92" t="str">
            <v>-</v>
          </cell>
          <cell r="H92">
            <v>1.6</v>
          </cell>
          <cell r="I92">
            <v>0.4</v>
          </cell>
          <cell r="J92">
            <v>2</v>
          </cell>
          <cell r="K92">
            <v>-1.1000000000000001</v>
          </cell>
          <cell r="L92">
            <v>0.6</v>
          </cell>
          <cell r="M92">
            <v>1.6</v>
          </cell>
          <cell r="N92">
            <v>2.2000000000000002</v>
          </cell>
          <cell r="O92">
            <v>-0.5</v>
          </cell>
          <cell r="P92">
            <v>0</v>
          </cell>
          <cell r="Q92">
            <v>0.5</v>
          </cell>
          <cell r="R92">
            <v>0.8</v>
          </cell>
          <cell r="S92">
            <v>0.8</v>
          </cell>
        </row>
        <row r="93">
          <cell r="D93" t="str">
            <v xml:space="preserve"> USA</v>
          </cell>
          <cell r="E93">
            <v>3.8</v>
          </cell>
          <cell r="F93">
            <v>-0.2</v>
          </cell>
          <cell r="G93">
            <v>2.7</v>
          </cell>
          <cell r="H93">
            <v>4.1976001134883312</v>
          </cell>
          <cell r="I93">
            <v>4.2687109138592083</v>
          </cell>
          <cell r="J93">
            <v>5.2340992234131578</v>
          </cell>
          <cell r="K93">
            <v>1.533615173819225</v>
          </cell>
          <cell r="L93">
            <v>-8.0512016800671216E-2</v>
          </cell>
          <cell r="M93">
            <v>-0.61620489130707057</v>
          </cell>
          <cell r="N93">
            <v>-1.4284860393732335</v>
          </cell>
          <cell r="O93">
            <v>1.4963048900798359</v>
          </cell>
          <cell r="P93">
            <v>2.6762107457881434</v>
          </cell>
          <cell r="Q93">
            <v>2.7302620067517269</v>
          </cell>
          <cell r="R93">
            <v>2.6788930357115381</v>
          </cell>
          <cell r="S93">
            <v>2.545842021789313</v>
          </cell>
        </row>
        <row r="94">
          <cell r="D94" t="str">
            <v xml:space="preserve"> EMU</v>
          </cell>
          <cell r="E94">
            <v>3.3</v>
          </cell>
          <cell r="F94">
            <v>0.7</v>
          </cell>
          <cell r="G94">
            <v>1.9</v>
          </cell>
          <cell r="H94">
            <v>3.3547050061524475</v>
          </cell>
          <cell r="I94">
            <v>3.6320076665069312</v>
          </cell>
          <cell r="J94">
            <v>3.8433300347942678</v>
          </cell>
          <cell r="K94">
            <v>2.2856242118537207</v>
          </cell>
          <cell r="L94">
            <v>0.9637151050054138</v>
          </cell>
          <cell r="M94">
            <v>0.32940644502381655</v>
          </cell>
          <cell r="N94">
            <v>0.34802596370075989</v>
          </cell>
          <cell r="O94">
            <v>1.0460626650543592</v>
          </cell>
          <cell r="P94">
            <v>1.8456600320253091</v>
          </cell>
          <cell r="Q94">
            <v>1.8967800914370558</v>
          </cell>
          <cell r="R94">
            <v>1.8178699943705245</v>
          </cell>
          <cell r="S94">
            <v>1.9014891453151606</v>
          </cell>
        </row>
        <row r="95">
          <cell r="D95" t="str">
            <v xml:space="preserve"> Japan</v>
          </cell>
          <cell r="E95">
            <v>1.4</v>
          </cell>
          <cell r="F95">
            <v>-0.4</v>
          </cell>
          <cell r="G95">
            <v>0.1</v>
          </cell>
          <cell r="H95">
            <v>1</v>
          </cell>
          <cell r="I95">
            <v>1.4</v>
          </cell>
          <cell r="J95">
            <v>2.2000000000000002</v>
          </cell>
          <cell r="K95">
            <v>1</v>
          </cell>
          <cell r="L95">
            <v>-0.2</v>
          </cell>
          <cell r="M95">
            <v>-0.5</v>
          </cell>
          <cell r="N95">
            <v>-0.6</v>
          </cell>
          <cell r="O95">
            <v>-0.3</v>
          </cell>
          <cell r="P95">
            <v>-0.1</v>
          </cell>
          <cell r="Q95">
            <v>0.1</v>
          </cell>
          <cell r="R95">
            <v>0.2</v>
          </cell>
          <cell r="S95">
            <v>0</v>
          </cell>
        </row>
        <row r="96">
          <cell r="D96" t="str">
            <v xml:space="preserve"> Germany</v>
          </cell>
          <cell r="E96">
            <v>2.7542033626901663</v>
          </cell>
          <cell r="F96">
            <v>0.7</v>
          </cell>
          <cell r="G96">
            <v>1.6</v>
          </cell>
          <cell r="H96">
            <v>3.0774214447683912</v>
          </cell>
          <cell r="I96">
            <v>3.0195952457436892</v>
          </cell>
          <cell r="J96">
            <v>3.2567049808429172</v>
          </cell>
          <cell r="K96">
            <v>1.6782773907536574</v>
          </cell>
          <cell r="L96">
            <v>0.88221244500314988</v>
          </cell>
          <cell r="M96">
            <v>0.54828519313998569</v>
          </cell>
          <cell r="N96">
            <v>0.20763785535360402</v>
          </cell>
          <cell r="O96">
            <v>1.0864694057801882</v>
          </cell>
          <cell r="P96">
            <v>1.4635838167319504</v>
          </cell>
          <cell r="Q96">
            <v>1.627444998664429</v>
          </cell>
          <cell r="R96">
            <v>1.5869477737586068</v>
          </cell>
          <cell r="S96">
            <v>1.7560316848977076</v>
          </cell>
        </row>
        <row r="97">
          <cell r="D97" t="str">
            <v xml:space="preserve"> UK</v>
          </cell>
          <cell r="E97">
            <v>3.6</v>
          </cell>
          <cell r="F97">
            <v>1.8</v>
          </cell>
          <cell r="G97">
            <v>2.2000000000000002</v>
          </cell>
          <cell r="H97">
            <v>2.4</v>
          </cell>
          <cell r="I97">
            <v>3.4</v>
          </cell>
          <cell r="J97">
            <v>4.8</v>
          </cell>
          <cell r="K97">
            <v>3.9</v>
          </cell>
          <cell r="L97">
            <v>3.1</v>
          </cell>
          <cell r="M97">
            <v>2</v>
          </cell>
          <cell r="N97">
            <v>0.7</v>
          </cell>
          <cell r="O97">
            <v>1.3</v>
          </cell>
          <cell r="P97">
            <v>2.1</v>
          </cell>
          <cell r="Q97">
            <v>2.1</v>
          </cell>
          <cell r="R97">
            <v>2.2000000000000002</v>
          </cell>
          <cell r="S97">
            <v>2.2999999999999998</v>
          </cell>
        </row>
        <row r="98">
          <cell r="D98" t="str">
            <v xml:space="preserve"> Switzerland</v>
          </cell>
          <cell r="E98">
            <v>2.4</v>
          </cell>
          <cell r="F98">
            <v>-0.4</v>
          </cell>
          <cell r="G98">
            <v>0.7</v>
          </cell>
          <cell r="H98">
            <v>2.4650233177881509</v>
          </cell>
          <cell r="I98">
            <v>2.6592252133946337</v>
          </cell>
          <cell r="J98">
            <v>2.9353562005277167</v>
          </cell>
          <cell r="K98">
            <v>1.6291951775822655</v>
          </cell>
          <cell r="L98">
            <v>9.7529258777617756E-2</v>
          </cell>
          <cell r="M98">
            <v>-0.61592537966101979</v>
          </cell>
          <cell r="N98">
            <v>-0.75765431686862783</v>
          </cell>
          <cell r="O98">
            <v>-0.23034644445808494</v>
          </cell>
          <cell r="P98">
            <v>0.66104921818002094</v>
          </cell>
          <cell r="Q98">
            <v>0.56279572123654198</v>
          </cell>
          <cell r="R98">
            <v>0.76401066459275135</v>
          </cell>
          <cell r="S98">
            <v>0.89816130755697721</v>
          </cell>
        </row>
      </sheetData>
      <sheetData sheetId="18"/>
      <sheetData sheetId="19" refreshError="1">
        <row r="4">
          <cell r="B4" t="str">
            <v>Deutschland - Konjunkturprognose</v>
          </cell>
        </row>
        <row r="6">
          <cell r="D6">
            <v>2007</v>
          </cell>
          <cell r="E6">
            <v>2008</v>
          </cell>
          <cell r="F6">
            <v>2009</v>
          </cell>
          <cell r="G6">
            <v>2010</v>
          </cell>
        </row>
        <row r="7">
          <cell r="D7">
            <v>2010</v>
          </cell>
          <cell r="E7">
            <v>2011</v>
          </cell>
          <cell r="F7">
            <v>2012</v>
          </cell>
          <cell r="G7">
            <v>2013</v>
          </cell>
        </row>
        <row r="8">
          <cell r="B8" t="str">
            <v>Bruttoinlandsprodukt</v>
          </cell>
          <cell r="D8">
            <v>2.4603373382962559</v>
          </cell>
          <cell r="E8">
            <v>1.2949067773285776</v>
          </cell>
          <cell r="F8">
            <v>-3.8488681494667389</v>
          </cell>
          <cell r="G8">
            <v>1.3797103089027161</v>
          </cell>
        </row>
        <row r="9">
          <cell r="C9" t="str">
            <v>Privater Verbrauch</v>
          </cell>
          <cell r="D9">
            <v>-0.36837237110785281</v>
          </cell>
          <cell r="E9">
            <v>-8.1452529139554031E-2</v>
          </cell>
          <cell r="F9">
            <v>-0.65452128367624596</v>
          </cell>
          <cell r="G9">
            <v>0.60647158834792947</v>
          </cell>
        </row>
        <row r="10">
          <cell r="B10" t="str">
            <v>BRUTTOINLANDSPRODUKT*</v>
          </cell>
          <cell r="C10" t="str">
            <v>Staatsverbrauch</v>
          </cell>
          <cell r="D10">
            <v>2.1803820263792062</v>
          </cell>
          <cell r="E10">
            <v>2.1241011171870383</v>
          </cell>
          <cell r="F10">
            <v>3.0438750621522672</v>
          </cell>
          <cell r="G10">
            <v>2.481637343438706</v>
          </cell>
        </row>
        <row r="11">
          <cell r="C11" t="str">
            <v>Investitionen</v>
          </cell>
          <cell r="D11">
            <v>4.3354688087553797</v>
          </cell>
          <cell r="E11">
            <v>4.228267353581117</v>
          </cell>
          <cell r="F11">
            <v>-5.3975162483936288</v>
          </cell>
          <cell r="G11">
            <v>1.9781042347604654</v>
          </cell>
        </row>
        <row r="12">
          <cell r="C12" t="str">
            <v>Ausfuhren</v>
          </cell>
          <cell r="D12">
            <v>7.4694081356171864</v>
          </cell>
          <cell r="E12">
            <v>2.6812563374213312</v>
          </cell>
          <cell r="F12">
            <v>-15.323124024080073</v>
          </cell>
          <cell r="G12">
            <v>3.5227652214562397</v>
          </cell>
        </row>
        <row r="13">
          <cell r="C13" t="str">
            <v>Einfuhren</v>
          </cell>
          <cell r="D13">
            <v>5.0251020196336356</v>
          </cell>
          <cell r="E13">
            <v>3.9893339736054116</v>
          </cell>
          <cell r="F13">
            <v>-10.641622467567657</v>
          </cell>
          <cell r="G13">
            <v>3.0388274843835887</v>
          </cell>
        </row>
        <row r="14">
          <cell r="C14" t="str">
            <v>Ausfuhren</v>
          </cell>
          <cell r="D14">
            <v>13.734113352115912</v>
          </cell>
          <cell r="E14">
            <v>8.1999999999999993</v>
          </cell>
          <cell r="F14">
            <v>4.8163164346008642</v>
          </cell>
          <cell r="G14">
            <v>6.5145391291893304</v>
          </cell>
        </row>
        <row r="15">
          <cell r="B15" t="str">
            <v>Andere Indikatoren</v>
          </cell>
          <cell r="C15" t="str">
            <v>Einfuhren</v>
          </cell>
          <cell r="D15">
            <v>11.708312283973285</v>
          </cell>
          <cell r="E15">
            <v>7.2</v>
          </cell>
          <cell r="F15">
            <v>5.4755373801901612</v>
          </cell>
          <cell r="G15">
            <v>7.4166863833503101</v>
          </cell>
        </row>
        <row r="16">
          <cell r="C16" t="str">
            <v>Inflationsrate (HVPI)</v>
          </cell>
          <cell r="D16">
            <v>2.2999999999999998</v>
          </cell>
          <cell r="E16">
            <v>2.7542033626901663</v>
          </cell>
          <cell r="F16">
            <v>0.7</v>
          </cell>
          <cell r="G16">
            <v>1.6</v>
          </cell>
        </row>
        <row r="17">
          <cell r="B17" t="str">
            <v>ANDERE INDIKATOREN</v>
          </cell>
          <cell r="C17" t="str">
            <v>Arbeitslosenquote</v>
          </cell>
          <cell r="D17">
            <v>9</v>
          </cell>
          <cell r="E17">
            <v>7.8</v>
          </cell>
          <cell r="F17">
            <v>8.6999999999999993</v>
          </cell>
          <cell r="G17">
            <v>10</v>
          </cell>
        </row>
        <row r="18">
          <cell r="C18" t="str">
            <v>Leistungsbilanzsaldo *</v>
          </cell>
          <cell r="D18">
            <v>7.6</v>
          </cell>
          <cell r="E18">
            <v>6.9</v>
          </cell>
          <cell r="F18">
            <v>3.8</v>
          </cell>
          <cell r="G18">
            <v>4.4000000000000004</v>
          </cell>
        </row>
        <row r="19">
          <cell r="C19" t="str">
            <v>Budgetsaldo *</v>
          </cell>
          <cell r="D19">
            <v>-0.2</v>
          </cell>
          <cell r="E19">
            <v>-0.1</v>
          </cell>
          <cell r="F19">
            <v>-3.9</v>
          </cell>
          <cell r="G19">
            <v>-4.2</v>
          </cell>
        </row>
        <row r="20">
          <cell r="C20" t="str">
            <v>Leistungsbilanzsaldo **</v>
          </cell>
          <cell r="D20">
            <v>5.7</v>
          </cell>
          <cell r="E20">
            <v>5.0999999999999996</v>
          </cell>
          <cell r="F20">
            <v>4.7</v>
          </cell>
          <cell r="G20">
            <v>4.3</v>
          </cell>
        </row>
        <row r="21">
          <cell r="B21" t="str">
            <v>Nachrichtlich: Consensus-Prognosen</v>
          </cell>
          <cell r="C21" t="str">
            <v>Budgetsaldo **</v>
          </cell>
          <cell r="D21">
            <v>-4.3</v>
          </cell>
          <cell r="E21">
            <v>-1</v>
          </cell>
          <cell r="F21">
            <v>-1.5</v>
          </cell>
          <cell r="G21">
            <v>-1</v>
          </cell>
        </row>
        <row r="22">
          <cell r="C22" t="str">
            <v>Umfrage vom 09.03.09</v>
          </cell>
        </row>
        <row r="23">
          <cell r="B23" t="str">
            <v>NACHRICHTLICH: CONSENSUS-PROGNOSEN</v>
          </cell>
          <cell r="C23" t="str">
            <v>BIP-Wachstum</v>
          </cell>
          <cell r="D23">
            <v>2.9</v>
          </cell>
          <cell r="E23">
            <v>1.3</v>
          </cell>
          <cell r="F23">
            <v>-3.2</v>
          </cell>
          <cell r="G23">
            <v>0.7</v>
          </cell>
        </row>
        <row r="24">
          <cell r="C24" t="str">
            <v>Inflationsrate</v>
          </cell>
          <cell r="D24">
            <v>1.6</v>
          </cell>
          <cell r="E24">
            <v>2.6</v>
          </cell>
          <cell r="F24">
            <v>0.5</v>
          </cell>
          <cell r="G24">
            <v>1.2</v>
          </cell>
        </row>
        <row r="25">
          <cell r="C25" t="str">
            <v>BIP-Wachstum</v>
          </cell>
          <cell r="E25">
            <v>3</v>
          </cell>
          <cell r="F25">
            <v>0.5</v>
          </cell>
        </row>
        <row r="26">
          <cell r="C26" t="str">
            <v>Inflationsrate</v>
          </cell>
          <cell r="E26">
            <v>2.2999999999999998</v>
          </cell>
          <cell r="F26">
            <v>1.8</v>
          </cell>
        </row>
        <row r="27">
          <cell r="B27" t="str">
            <v>*) in Prozent des BIP</v>
          </cell>
        </row>
        <row r="34">
          <cell r="B34" t="str">
            <v>Frankreich - Konjunkturprognose</v>
          </cell>
        </row>
        <row r="36">
          <cell r="B36" t="str">
            <v>FRANKREICH – KONJUNKTURPROGNOSE</v>
          </cell>
          <cell r="D36">
            <v>2007</v>
          </cell>
          <cell r="E36">
            <v>2008</v>
          </cell>
          <cell r="F36">
            <v>2009</v>
          </cell>
          <cell r="G36">
            <v>2010</v>
          </cell>
        </row>
        <row r="38">
          <cell r="B38" t="str">
            <v>Bruttoinlandsprodukt</v>
          </cell>
          <cell r="D38">
            <v>2.1</v>
          </cell>
          <cell r="E38">
            <v>0.7</v>
          </cell>
          <cell r="F38">
            <v>-2</v>
          </cell>
          <cell r="G38">
            <v>1</v>
          </cell>
        </row>
        <row r="39">
          <cell r="C39" t="str">
            <v>Privater Verbrauch</v>
          </cell>
          <cell r="D39">
            <v>2010</v>
          </cell>
          <cell r="E39">
            <v>2011</v>
          </cell>
          <cell r="F39">
            <v>2012</v>
          </cell>
          <cell r="G39">
            <v>2013</v>
          </cell>
        </row>
        <row r="40">
          <cell r="C40" t="str">
            <v>Staatsverbrauch</v>
          </cell>
          <cell r="D40">
            <v>1.3</v>
          </cell>
          <cell r="E40">
            <v>1.6</v>
          </cell>
          <cell r="F40">
            <v>1.6</v>
          </cell>
          <cell r="G40">
            <v>2.1</v>
          </cell>
        </row>
        <row r="41">
          <cell r="C41" t="str">
            <v>Investitionen</v>
          </cell>
          <cell r="D41">
            <v>4.9000000000000004</v>
          </cell>
          <cell r="E41">
            <v>0.4</v>
          </cell>
          <cell r="F41">
            <v>-4</v>
          </cell>
          <cell r="G41">
            <v>0.6</v>
          </cell>
        </row>
        <row r="42">
          <cell r="B42" t="str">
            <v>BRUTTOINLANDSPRODUKT*</v>
          </cell>
          <cell r="C42" t="str">
            <v>Ausfuhren</v>
          </cell>
          <cell r="D42">
            <v>3.2</v>
          </cell>
          <cell r="E42">
            <v>1.1000000000000001</v>
          </cell>
          <cell r="F42">
            <v>-7.4</v>
          </cell>
          <cell r="G42">
            <v>1.2</v>
          </cell>
        </row>
        <row r="43">
          <cell r="C43" t="str">
            <v>Einfuhren</v>
          </cell>
          <cell r="D43">
            <v>5.9</v>
          </cell>
          <cell r="E43">
            <v>2</v>
          </cell>
          <cell r="F43">
            <v>-3.5</v>
          </cell>
          <cell r="G43">
            <v>1.8</v>
          </cell>
        </row>
        <row r="44">
          <cell r="C44" t="str">
            <v>Staatsverbrauch</v>
          </cell>
          <cell r="D44">
            <v>1.2</v>
          </cell>
          <cell r="E44">
            <v>0.8</v>
          </cell>
          <cell r="F44">
            <v>0.7</v>
          </cell>
          <cell r="G44">
            <v>0.2</v>
          </cell>
        </row>
        <row r="45">
          <cell r="B45" t="str">
            <v>Andere Indikatoren</v>
          </cell>
          <cell r="C45" t="str">
            <v>Investitionen</v>
          </cell>
          <cell r="D45">
            <v>-1.4</v>
          </cell>
          <cell r="E45">
            <v>2.9</v>
          </cell>
          <cell r="F45">
            <v>1.8</v>
          </cell>
          <cell r="G45">
            <v>2.6</v>
          </cell>
        </row>
        <row r="46">
          <cell r="C46" t="str">
            <v>Inflationsrate (HVPI)</v>
          </cell>
          <cell r="D46">
            <v>1.6</v>
          </cell>
          <cell r="E46">
            <v>3.2</v>
          </cell>
          <cell r="F46">
            <v>0.5</v>
          </cell>
          <cell r="G46">
            <v>1.8</v>
          </cell>
        </row>
        <row r="47">
          <cell r="C47" t="str">
            <v>Arbeitslosenquote</v>
          </cell>
          <cell r="D47">
            <v>8.3000000000000007</v>
          </cell>
          <cell r="E47">
            <v>8.1</v>
          </cell>
          <cell r="F47">
            <v>8.8000000000000007</v>
          </cell>
          <cell r="G47">
            <v>9.3000000000000007</v>
          </cell>
        </row>
        <row r="48">
          <cell r="C48" t="str">
            <v>Leistungsbilanzsaldo *</v>
          </cell>
          <cell r="D48">
            <v>-1.2</v>
          </cell>
          <cell r="E48">
            <v>-2.4</v>
          </cell>
          <cell r="F48">
            <v>-3.5</v>
          </cell>
          <cell r="G48">
            <v>-2.7</v>
          </cell>
        </row>
        <row r="49">
          <cell r="B49" t="str">
            <v>ANDERE INDIKATOREN</v>
          </cell>
          <cell r="C49" t="str">
            <v>Budgetsaldo *</v>
          </cell>
          <cell r="D49">
            <v>-2.7</v>
          </cell>
          <cell r="E49">
            <v>-2.9</v>
          </cell>
          <cell r="F49">
            <v>-5</v>
          </cell>
          <cell r="G49">
            <v>-5.2</v>
          </cell>
        </row>
        <row r="50">
          <cell r="C50" t="str">
            <v>Inflationsrate (HVPI)*</v>
          </cell>
          <cell r="D50">
            <v>1.7355320375941119</v>
          </cell>
          <cell r="E50">
            <v>2.2000000000000002</v>
          </cell>
          <cell r="F50">
            <v>2.1</v>
          </cell>
          <cell r="G50">
            <v>2.2000000000000002</v>
          </cell>
        </row>
        <row r="51">
          <cell r="B51" t="str">
            <v>Nachrichtlich: Consensus-Prognosen</v>
          </cell>
          <cell r="C51" t="str">
            <v>Arbeitslosenquote</v>
          </cell>
          <cell r="D51">
            <v>9.8000000000000007</v>
          </cell>
          <cell r="E51">
            <v>9.8000000000000007</v>
          </cell>
          <cell r="F51">
            <v>9.6999999999999993</v>
          </cell>
          <cell r="G51">
            <v>9.6</v>
          </cell>
        </row>
        <row r="52">
          <cell r="C52" t="str">
            <v>Umfrage vom 09.03.09</v>
          </cell>
          <cell r="D52">
            <v>-1.8</v>
          </cell>
          <cell r="E52">
            <v>-2.2000000000000002</v>
          </cell>
          <cell r="F52">
            <v>-2.2999999999999998</v>
          </cell>
          <cell r="G52">
            <v>-2</v>
          </cell>
        </row>
        <row r="53">
          <cell r="C53" t="str">
            <v>BIP-Wachstum</v>
          </cell>
          <cell r="D53">
            <v>2.4</v>
          </cell>
          <cell r="E53">
            <v>0.7</v>
          </cell>
          <cell r="F53">
            <v>-2</v>
          </cell>
          <cell r="G53">
            <v>0.6</v>
          </cell>
        </row>
        <row r="54">
          <cell r="C54" t="str">
            <v>Inflationsrate</v>
          </cell>
          <cell r="D54">
            <v>1.7</v>
          </cell>
          <cell r="E54">
            <v>2.8</v>
          </cell>
          <cell r="F54">
            <v>0.4</v>
          </cell>
          <cell r="G54">
            <v>1.4</v>
          </cell>
        </row>
        <row r="55">
          <cell r="B55" t="str">
            <v>NACHRICHTLICH: CONSENSUS-PROGNOSEN</v>
          </cell>
        </row>
        <row r="56">
          <cell r="C56" t="str">
            <v>Umfrage vom 09.01.12</v>
          </cell>
        </row>
        <row r="57">
          <cell r="B57" t="str">
            <v>*) in Prozent des BIP</v>
          </cell>
          <cell r="C57" t="str">
            <v>BIP-Wachstum</v>
          </cell>
          <cell r="E57">
            <v>1.6</v>
          </cell>
          <cell r="F57">
            <v>0</v>
          </cell>
        </row>
        <row r="64">
          <cell r="B64" t="str">
            <v>Italien - Konjunkturprognose</v>
          </cell>
        </row>
        <row r="66">
          <cell r="D66">
            <v>2007</v>
          </cell>
          <cell r="E66">
            <v>2008</v>
          </cell>
          <cell r="F66">
            <v>2009</v>
          </cell>
          <cell r="G66">
            <v>2010</v>
          </cell>
        </row>
        <row r="68">
          <cell r="B68" t="str">
            <v>Bruttoinlandsprodukt</v>
          </cell>
          <cell r="D68">
            <v>1.4645151241982433</v>
          </cell>
          <cell r="E68">
            <v>-1.0430330601321458</v>
          </cell>
          <cell r="F68">
            <v>-3.6355034156631945</v>
          </cell>
          <cell r="G68">
            <v>0.94931158320309805</v>
          </cell>
        </row>
        <row r="69">
          <cell r="C69" t="str">
            <v>Privater Verbrauch</v>
          </cell>
          <cell r="D69">
            <v>1.1898919523399627</v>
          </cell>
          <cell r="E69">
            <v>-0.87390811177542105</v>
          </cell>
          <cell r="F69">
            <v>-1.1922958788328799</v>
          </cell>
          <cell r="G69">
            <v>1.1806193095010258</v>
          </cell>
        </row>
        <row r="70">
          <cell r="C70" t="str">
            <v>Staatsverbrauch</v>
          </cell>
          <cell r="D70">
            <v>1.0215155232613284</v>
          </cell>
          <cell r="E70">
            <v>0.64648965071651787</v>
          </cell>
          <cell r="F70">
            <v>1.617092980331222</v>
          </cell>
          <cell r="G70">
            <v>2.0648284310574354</v>
          </cell>
        </row>
        <row r="71">
          <cell r="C71" t="str">
            <v>Investitionen</v>
          </cell>
          <cell r="D71">
            <v>2010</v>
          </cell>
          <cell r="E71">
            <v>2011</v>
          </cell>
          <cell r="F71">
            <v>2012</v>
          </cell>
          <cell r="G71">
            <v>2013</v>
          </cell>
        </row>
        <row r="72">
          <cell r="C72" t="str">
            <v>Ausfuhren</v>
          </cell>
          <cell r="D72">
            <v>4.0139586634748241</v>
          </cell>
          <cell r="E72">
            <v>-3.7137284775009931</v>
          </cell>
          <cell r="F72">
            <v>-11.801977766550891</v>
          </cell>
          <cell r="G72">
            <v>2.5431162163721979</v>
          </cell>
        </row>
        <row r="73">
          <cell r="C73" t="str">
            <v>Einfuhren</v>
          </cell>
          <cell r="D73">
            <v>3.3246968026460877</v>
          </cell>
          <cell r="E73">
            <v>-4.4704451238055611</v>
          </cell>
          <cell r="F73">
            <v>-7.8589297109535323</v>
          </cell>
          <cell r="G73">
            <v>3.8549272854530443</v>
          </cell>
        </row>
        <row r="74">
          <cell r="B74" t="str">
            <v>BRUTTOINLANDSPRODUKT*</v>
          </cell>
          <cell r="D74">
            <v>1.2490043146366077</v>
          </cell>
          <cell r="E74">
            <v>0.83059460756595627</v>
          </cell>
          <cell r="F74">
            <v>-0.5</v>
          </cell>
          <cell r="G74">
            <v>0</v>
          </cell>
        </row>
        <row r="75">
          <cell r="B75" t="str">
            <v>Andere Indikatoren</v>
          </cell>
          <cell r="C75" t="str">
            <v>Privater Verbrauch</v>
          </cell>
          <cell r="D75">
            <v>0.96037548761084679</v>
          </cell>
          <cell r="E75">
            <v>0.8</v>
          </cell>
          <cell r="F75">
            <v>-0.9</v>
          </cell>
          <cell r="G75">
            <v>-0.1</v>
          </cell>
        </row>
        <row r="76">
          <cell r="C76" t="str">
            <v>Inflationsrate (HVPI)</v>
          </cell>
          <cell r="D76">
            <v>2</v>
          </cell>
          <cell r="E76">
            <v>3.4931193151728746</v>
          </cell>
          <cell r="F76">
            <v>0.8</v>
          </cell>
          <cell r="G76">
            <v>1.8252046209949284</v>
          </cell>
        </row>
        <row r="77">
          <cell r="C77" t="str">
            <v>Arbeitslosenquote</v>
          </cell>
          <cell r="D77">
            <v>6.2</v>
          </cell>
          <cell r="E77">
            <v>6.8</v>
          </cell>
          <cell r="F77">
            <v>7.9</v>
          </cell>
          <cell r="G77">
            <v>8.5</v>
          </cell>
        </row>
        <row r="78">
          <cell r="C78" t="str">
            <v>Leistungsbilanzsaldo *</v>
          </cell>
          <cell r="D78">
            <v>-2.4</v>
          </cell>
          <cell r="E78">
            <v>-3.1</v>
          </cell>
          <cell r="F78">
            <v>-3.5</v>
          </cell>
          <cell r="G78">
            <v>-3.8</v>
          </cell>
        </row>
        <row r="79">
          <cell r="C79" t="str">
            <v>Budgetsaldo *</v>
          </cell>
          <cell r="D79">
            <v>-1.5</v>
          </cell>
          <cell r="E79">
            <v>-2.5</v>
          </cell>
          <cell r="F79">
            <v>-4.4000000000000004</v>
          </cell>
          <cell r="G79">
            <v>-3.6</v>
          </cell>
        </row>
        <row r="81">
          <cell r="B81" t="str">
            <v>Nachrichtlich: Consensus-Prognosen</v>
          </cell>
        </row>
        <row r="82">
          <cell r="C82" t="str">
            <v>Umfrage vom 09.03.09</v>
          </cell>
          <cell r="D82">
            <v>1.6376498669738317</v>
          </cell>
          <cell r="E82">
            <v>2.9</v>
          </cell>
          <cell r="F82">
            <v>2.2000000000000002</v>
          </cell>
          <cell r="G82">
            <v>2.2999999999999998</v>
          </cell>
        </row>
        <row r="83">
          <cell r="C83" t="str">
            <v>BIP-Wachstum</v>
          </cell>
          <cell r="D83">
            <v>1.9</v>
          </cell>
          <cell r="E83">
            <v>-1</v>
          </cell>
          <cell r="F83">
            <v>-2.8</v>
          </cell>
          <cell r="G83">
            <v>0.3</v>
          </cell>
        </row>
        <row r="84">
          <cell r="C84" t="str">
            <v>Inflationsrate</v>
          </cell>
          <cell r="D84">
            <v>2.1</v>
          </cell>
          <cell r="E84">
            <v>3.3</v>
          </cell>
          <cell r="F84">
            <v>0.9</v>
          </cell>
          <cell r="G84">
            <v>1.6</v>
          </cell>
        </row>
        <row r="85">
          <cell r="C85" t="str">
            <v>Budgetsaldo **</v>
          </cell>
          <cell r="D85">
            <v>-4.5999999999999996</v>
          </cell>
          <cell r="E85">
            <v>-4.4000000000000004</v>
          </cell>
          <cell r="F85">
            <v>-2.5</v>
          </cell>
          <cell r="G85">
            <v>-1.5</v>
          </cell>
        </row>
        <row r="87">
          <cell r="B87" t="str">
            <v>*) in Prozent des BIP</v>
          </cell>
        </row>
        <row r="94">
          <cell r="B94" t="str">
            <v>Spanien - Konjunkturprognose</v>
          </cell>
        </row>
        <row r="96">
          <cell r="D96">
            <v>2007</v>
          </cell>
          <cell r="E96">
            <v>2008</v>
          </cell>
          <cell r="F96">
            <v>2009</v>
          </cell>
          <cell r="G96">
            <v>2010</v>
          </cell>
        </row>
        <row r="98">
          <cell r="B98" t="str">
            <v>Bruttoinlandsprodukt</v>
          </cell>
          <cell r="D98">
            <v>3.6619022226846454</v>
          </cell>
          <cell r="E98">
            <v>1.1585278641383212</v>
          </cell>
          <cell r="F98">
            <v>-2.604869584469057</v>
          </cell>
          <cell r="G98">
            <v>0.54124731986152597</v>
          </cell>
        </row>
        <row r="99">
          <cell r="C99" t="str">
            <v>Privater Verbrauch</v>
          </cell>
          <cell r="D99">
            <v>3.4582784195157359</v>
          </cell>
          <cell r="E99">
            <v>0.11531504528299763</v>
          </cell>
          <cell r="F99">
            <v>-2.7859910754021513</v>
          </cell>
          <cell r="G99">
            <v>0.26481073609193118</v>
          </cell>
        </row>
        <row r="100">
          <cell r="B100" t="str">
            <v>SPANIEN – KONJUNKTURPROGNOSE</v>
          </cell>
          <cell r="C100" t="str">
            <v>Staatsverbrauch</v>
          </cell>
          <cell r="D100">
            <v>4.8555912974300526</v>
          </cell>
          <cell r="E100">
            <v>5.2812487629804536</v>
          </cell>
          <cell r="F100">
            <v>8.0118420623202127</v>
          </cell>
          <cell r="G100">
            <v>7.3854987767007003</v>
          </cell>
        </row>
        <row r="101">
          <cell r="C101" t="str">
            <v>Investitionen</v>
          </cell>
          <cell r="D101">
            <v>5.3410919565777704</v>
          </cell>
          <cell r="E101">
            <v>-2.992374530001797</v>
          </cell>
          <cell r="F101">
            <v>-12.790952575854178</v>
          </cell>
          <cell r="G101">
            <v>-2.3961873831854774</v>
          </cell>
        </row>
        <row r="102">
          <cell r="C102" t="str">
            <v>Ausfuhren</v>
          </cell>
          <cell r="D102">
            <v>4.856021170285004</v>
          </cell>
          <cell r="E102">
            <v>0.65376297667621941</v>
          </cell>
          <cell r="F102">
            <v>-13.893489474943095</v>
          </cell>
          <cell r="G102">
            <v>2.5927536958089092</v>
          </cell>
        </row>
        <row r="103">
          <cell r="C103" t="str">
            <v>Einfuhren</v>
          </cell>
          <cell r="D103">
            <v>2010</v>
          </cell>
          <cell r="E103">
            <v>2011</v>
          </cell>
          <cell r="F103">
            <v>2012</v>
          </cell>
          <cell r="G103">
            <v>2013</v>
          </cell>
        </row>
        <row r="105">
          <cell r="B105" t="str">
            <v>Andere Indikatoren</v>
          </cell>
        </row>
        <row r="106">
          <cell r="B106" t="str">
            <v>BRUTTOINLANDSPRODUKT*</v>
          </cell>
          <cell r="C106" t="str">
            <v>Inflationsrate (HVPI)</v>
          </cell>
          <cell r="D106">
            <v>2.8</v>
          </cell>
          <cell r="E106">
            <v>4.0999999999999996</v>
          </cell>
          <cell r="F106">
            <v>0.5</v>
          </cell>
          <cell r="G106">
            <v>2.5</v>
          </cell>
        </row>
        <row r="107">
          <cell r="C107" t="str">
            <v>Arbeitslosenquote</v>
          </cell>
          <cell r="D107">
            <v>8.3000000000000007</v>
          </cell>
          <cell r="E107">
            <v>11.3</v>
          </cell>
          <cell r="F107">
            <v>16</v>
          </cell>
          <cell r="G107">
            <v>18</v>
          </cell>
        </row>
        <row r="108">
          <cell r="C108" t="str">
            <v>Leistungsbilanzsaldo *</v>
          </cell>
          <cell r="D108">
            <v>-10.1</v>
          </cell>
          <cell r="E108">
            <v>-9.6</v>
          </cell>
          <cell r="F108">
            <v>-7.6201507265813717</v>
          </cell>
          <cell r="G108">
            <v>-6.6676318857587002</v>
          </cell>
        </row>
        <row r="109">
          <cell r="C109" t="str">
            <v>Budgetsaldo *</v>
          </cell>
          <cell r="D109">
            <v>2.2000000000000002</v>
          </cell>
          <cell r="E109">
            <v>-1.5</v>
          </cell>
          <cell r="F109">
            <v>-6.5</v>
          </cell>
          <cell r="G109">
            <v>-5.5</v>
          </cell>
        </row>
        <row r="110">
          <cell r="C110" t="str">
            <v>Ausfuhren</v>
          </cell>
          <cell r="D110">
            <v>13.5</v>
          </cell>
          <cell r="E110">
            <v>9.3000000000000007</v>
          </cell>
          <cell r="F110">
            <v>4.9000000000000004</v>
          </cell>
          <cell r="G110">
            <v>3.5</v>
          </cell>
        </row>
        <row r="111">
          <cell r="B111" t="str">
            <v>Nachrichtlich: Consensus-Prognosen</v>
          </cell>
          <cell r="C111" t="str">
            <v>Einfuhren</v>
          </cell>
          <cell r="D111">
            <v>8.9</v>
          </cell>
          <cell r="E111">
            <v>2.2000000000000002</v>
          </cell>
          <cell r="F111">
            <v>3.2</v>
          </cell>
          <cell r="G111">
            <v>3.8</v>
          </cell>
        </row>
        <row r="112">
          <cell r="C112" t="str">
            <v>Umfrage vom 09.03.09</v>
          </cell>
        </row>
        <row r="113">
          <cell r="B113" t="str">
            <v>ANDERE INDIKATOREN</v>
          </cell>
          <cell r="C113" t="str">
            <v>BIP-Wachstum</v>
          </cell>
          <cell r="D113">
            <v>3.9</v>
          </cell>
          <cell r="E113">
            <v>1.2</v>
          </cell>
          <cell r="F113">
            <v>-2.5</v>
          </cell>
          <cell r="G113">
            <v>-0.1</v>
          </cell>
        </row>
        <row r="114">
          <cell r="C114" t="str">
            <v>Inflationsrate</v>
          </cell>
          <cell r="D114">
            <v>3.5</v>
          </cell>
          <cell r="E114">
            <v>4.0999999999999996</v>
          </cell>
          <cell r="F114">
            <v>0.6</v>
          </cell>
          <cell r="G114">
            <v>1.9</v>
          </cell>
        </row>
        <row r="115">
          <cell r="C115" t="str">
            <v>Arbeitslosenquote</v>
          </cell>
          <cell r="D115">
            <v>20.100000000000001</v>
          </cell>
          <cell r="E115">
            <v>21.5</v>
          </cell>
          <cell r="F115">
            <v>23.2</v>
          </cell>
          <cell r="G115">
            <v>23.4</v>
          </cell>
        </row>
        <row r="116">
          <cell r="C116" t="str">
            <v>Leistungsbilanzsaldo **</v>
          </cell>
          <cell r="D116">
            <v>-4.5999999999999996</v>
          </cell>
          <cell r="E116">
            <v>-4.7</v>
          </cell>
          <cell r="F116">
            <v>-4.7</v>
          </cell>
          <cell r="G116">
            <v>-4.8</v>
          </cell>
        </row>
        <row r="117">
          <cell r="B117" t="str">
            <v>*) in Prozent des BIP</v>
          </cell>
          <cell r="C117" t="str">
            <v>Budgetsaldo **</v>
          </cell>
          <cell r="D117">
            <v>-9.3000000000000007</v>
          </cell>
          <cell r="E117">
            <v>-7</v>
          </cell>
          <cell r="F117">
            <v>-4.4000000000000004</v>
          </cell>
          <cell r="G117">
            <v>-3</v>
          </cell>
        </row>
        <row r="124">
          <cell r="B124" t="str">
            <v>Großbritannien - Konjunkturprognose</v>
          </cell>
        </row>
        <row r="125">
          <cell r="B125" t="str">
            <v>*) in Prozent gegenüber Vorjahr   **) in Prozent des BIP</v>
          </cell>
        </row>
        <row r="126">
          <cell r="D126">
            <v>2007</v>
          </cell>
          <cell r="E126">
            <v>2008</v>
          </cell>
          <cell r="F126">
            <v>2009</v>
          </cell>
          <cell r="G126">
            <v>2010</v>
          </cell>
        </row>
        <row r="128">
          <cell r="B128" t="str">
            <v>Bruttoinlandsprodukt</v>
          </cell>
          <cell r="D128">
            <v>3</v>
          </cell>
          <cell r="E128">
            <v>0.7</v>
          </cell>
          <cell r="F128">
            <v>-3</v>
          </cell>
          <cell r="G128">
            <v>0</v>
          </cell>
        </row>
        <row r="129">
          <cell r="C129" t="str">
            <v>Privater Verbrauch</v>
          </cell>
          <cell r="D129">
            <v>3.1</v>
          </cell>
          <cell r="E129">
            <v>1.7</v>
          </cell>
          <cell r="F129">
            <v>-2.7</v>
          </cell>
          <cell r="G129">
            <v>-1.4</v>
          </cell>
        </row>
        <row r="130">
          <cell r="C130" t="str">
            <v>Staatsverbrauch</v>
          </cell>
          <cell r="D130">
            <v>1.7</v>
          </cell>
          <cell r="E130">
            <v>3.5</v>
          </cell>
          <cell r="F130">
            <v>3.5</v>
          </cell>
          <cell r="G130">
            <v>2</v>
          </cell>
        </row>
        <row r="131">
          <cell r="C131" t="str">
            <v>Investitionen</v>
          </cell>
          <cell r="D131">
            <v>7.2</v>
          </cell>
          <cell r="E131">
            <v>-4.3</v>
          </cell>
          <cell r="F131">
            <v>-7.4</v>
          </cell>
          <cell r="G131">
            <v>-0.6</v>
          </cell>
        </row>
        <row r="132">
          <cell r="B132" t="str">
            <v>GROSSBRITANNIEN – KONJUNKTURPROGNOSE</v>
          </cell>
          <cell r="C132" t="str">
            <v>Ausfuhren</v>
          </cell>
          <cell r="D132">
            <v>-4.2</v>
          </cell>
          <cell r="E132">
            <v>-0.1</v>
          </cell>
          <cell r="F132">
            <v>-8.9</v>
          </cell>
          <cell r="G132">
            <v>1</v>
          </cell>
        </row>
        <row r="133">
          <cell r="C133" t="str">
            <v>Einfuhren</v>
          </cell>
          <cell r="D133">
            <v>-1.6</v>
          </cell>
          <cell r="E133">
            <v>-0.5</v>
          </cell>
          <cell r="F133">
            <v>-7.9</v>
          </cell>
          <cell r="G133">
            <v>-0.1</v>
          </cell>
        </row>
        <row r="135">
          <cell r="B135" t="str">
            <v>Andere Indikatoren</v>
          </cell>
          <cell r="D135">
            <v>2010</v>
          </cell>
          <cell r="E135">
            <v>2011</v>
          </cell>
          <cell r="F135">
            <v>2012</v>
          </cell>
          <cell r="G135">
            <v>2013</v>
          </cell>
        </row>
        <row r="136">
          <cell r="C136" t="str">
            <v>Inflationsrate (HVPI)</v>
          </cell>
          <cell r="D136">
            <v>2.2999999999999998</v>
          </cell>
          <cell r="E136">
            <v>3.6</v>
          </cell>
          <cell r="F136">
            <v>1.8</v>
          </cell>
          <cell r="G136">
            <v>2.2000000000000002</v>
          </cell>
        </row>
        <row r="137">
          <cell r="C137" t="str">
            <v>Arbeitslosenquote</v>
          </cell>
          <cell r="D137">
            <v>5.4</v>
          </cell>
          <cell r="E137">
            <v>5.7</v>
          </cell>
          <cell r="F137">
            <v>7.5</v>
          </cell>
          <cell r="G137">
            <v>8.1</v>
          </cell>
        </row>
        <row r="138">
          <cell r="B138" t="str">
            <v>BRUTTOINLANDSPRODUKT*</v>
          </cell>
          <cell r="C138" t="str">
            <v>Leistungsbilanzsaldo *</v>
          </cell>
          <cell r="D138">
            <v>-2.8</v>
          </cell>
          <cell r="E138">
            <v>-1.9</v>
          </cell>
          <cell r="F138">
            <v>-1.8</v>
          </cell>
          <cell r="G138">
            <v>-1.8</v>
          </cell>
        </row>
        <row r="139">
          <cell r="C139" t="str">
            <v>Budgetsaldo *</v>
          </cell>
          <cell r="D139">
            <v>-2.8</v>
          </cell>
          <cell r="E139">
            <v>-4.3</v>
          </cell>
          <cell r="F139">
            <v>-9.5</v>
          </cell>
          <cell r="G139">
            <v>-8.5</v>
          </cell>
        </row>
        <row r="140">
          <cell r="C140" t="str">
            <v>Staatsverbrauch</v>
          </cell>
          <cell r="D140">
            <v>1.5</v>
          </cell>
          <cell r="E140">
            <v>2.1</v>
          </cell>
          <cell r="F140">
            <v>0.8</v>
          </cell>
          <cell r="G140">
            <v>0</v>
          </cell>
        </row>
        <row r="141">
          <cell r="B141" t="str">
            <v>Nachrichtlich: Consensus-Prognosen</v>
          </cell>
          <cell r="C141" t="str">
            <v>Investitionen</v>
          </cell>
          <cell r="D141">
            <v>2.6</v>
          </cell>
          <cell r="E141">
            <v>-1.6</v>
          </cell>
          <cell r="F141">
            <v>3.1</v>
          </cell>
          <cell r="G141">
            <v>0.2</v>
          </cell>
        </row>
        <row r="142">
          <cell r="C142" t="str">
            <v>Umfrage vom 09.03.09</v>
          </cell>
          <cell r="D142">
            <v>6.2</v>
          </cell>
          <cell r="E142">
            <v>3.9</v>
          </cell>
          <cell r="F142">
            <v>1.9</v>
          </cell>
          <cell r="G142">
            <v>4</v>
          </cell>
        </row>
        <row r="143">
          <cell r="C143" t="str">
            <v>BIP-Wachstum</v>
          </cell>
          <cell r="D143">
            <v>2.9</v>
          </cell>
          <cell r="E143">
            <v>0.7</v>
          </cell>
          <cell r="F143">
            <v>-3</v>
          </cell>
          <cell r="G143">
            <v>0.5</v>
          </cell>
        </row>
        <row r="144">
          <cell r="C144" t="str">
            <v>Inflationsrate</v>
          </cell>
          <cell r="D144">
            <v>2.2999999999999998</v>
          </cell>
          <cell r="E144">
            <v>3.6</v>
          </cell>
          <cell r="F144">
            <v>1</v>
          </cell>
          <cell r="G144">
            <v>1.8</v>
          </cell>
        </row>
        <row r="145">
          <cell r="B145" t="str">
            <v>ANDERE INDIKATOREN</v>
          </cell>
        </row>
        <row r="146">
          <cell r="C146" t="str">
            <v>Inflationsrate (HVPI)*</v>
          </cell>
          <cell r="D146">
            <v>3.3</v>
          </cell>
          <cell r="E146">
            <v>4.5</v>
          </cell>
          <cell r="F146">
            <v>2.4</v>
          </cell>
          <cell r="G146">
            <v>2.2999999999999998</v>
          </cell>
        </row>
        <row r="147">
          <cell r="B147" t="str">
            <v>*) in Prozent des BIP</v>
          </cell>
          <cell r="C147" t="str">
            <v>Arbeitslosenquote</v>
          </cell>
          <cell r="D147">
            <v>7.9</v>
          </cell>
          <cell r="E147">
            <v>8.1</v>
          </cell>
          <cell r="F147">
            <v>8.1</v>
          </cell>
          <cell r="G147">
            <v>8</v>
          </cell>
        </row>
        <row r="154">
          <cell r="B154" t="str">
            <v>Schweiz - Konjunkturprognose</v>
          </cell>
          <cell r="C154" t="str">
            <v>Inflationsrate</v>
          </cell>
          <cell r="E154">
            <v>4.4000000000000004</v>
          </cell>
          <cell r="F154">
            <v>2.7</v>
          </cell>
        </row>
        <row r="156">
          <cell r="D156">
            <v>2007</v>
          </cell>
          <cell r="E156">
            <v>2008</v>
          </cell>
          <cell r="F156">
            <v>2009</v>
          </cell>
          <cell r="G156">
            <v>2010</v>
          </cell>
        </row>
        <row r="157">
          <cell r="B157" t="str">
            <v>*) in Prozent gegenüber Vorjahr   **) in Prozent des BIP</v>
          </cell>
        </row>
        <row r="158">
          <cell r="B158" t="str">
            <v>Bruttoinlandsprodukt</v>
          </cell>
          <cell r="D158">
            <v>3.3259622327499683</v>
          </cell>
          <cell r="E158">
            <v>1.6322572929694967</v>
          </cell>
          <cell r="F158">
            <v>-2.3754782244474915</v>
          </cell>
          <cell r="G158">
            <v>0.81034665397337058</v>
          </cell>
        </row>
        <row r="159">
          <cell r="C159" t="str">
            <v>Privater Verbrauch</v>
          </cell>
          <cell r="D159">
            <v>2.1226461339792113</v>
          </cell>
          <cell r="E159">
            <v>1.7265884419623845</v>
          </cell>
          <cell r="F159">
            <v>0.31194918747614597</v>
          </cell>
          <cell r="G159">
            <v>0.82784873035230966</v>
          </cell>
        </row>
        <row r="160">
          <cell r="C160" t="str">
            <v>Staatsverbrauch</v>
          </cell>
          <cell r="D160">
            <v>-1.0991998754137144</v>
          </cell>
          <cell r="E160">
            <v>1.987193108716756E-2</v>
          </cell>
          <cell r="F160">
            <v>3.7611544798018537</v>
          </cell>
          <cell r="G160">
            <v>1.731453770584257</v>
          </cell>
        </row>
        <row r="161">
          <cell r="C161" t="str">
            <v>Investitionen</v>
          </cell>
          <cell r="D161">
            <v>5.3720042965236914</v>
          </cell>
          <cell r="E161">
            <v>-1.6899742216178293</v>
          </cell>
          <cell r="F161">
            <v>-6.8244994154444178</v>
          </cell>
          <cell r="G161">
            <v>0.52341111770934923</v>
          </cell>
        </row>
        <row r="162">
          <cell r="C162" t="str">
            <v>Ausfuhren</v>
          </cell>
          <cell r="D162">
            <v>9.4190391930794917</v>
          </cell>
          <cell r="E162">
            <v>2.345079469641731</v>
          </cell>
          <cell r="F162">
            <v>-11.685765310678576</v>
          </cell>
          <cell r="G162">
            <v>2.4146470306420253</v>
          </cell>
        </row>
        <row r="163">
          <cell r="C163" t="str">
            <v>Einfuhren</v>
          </cell>
          <cell r="D163">
            <v>5.9141878045813279</v>
          </cell>
          <cell r="E163">
            <v>-0.21345224144142527</v>
          </cell>
          <cell r="F163">
            <v>-8.8407614292947976</v>
          </cell>
          <cell r="G163">
            <v>2.8493697013133312</v>
          </cell>
        </row>
        <row r="164">
          <cell r="B164" t="str">
            <v>SCHWEIZ – KONJUNKTURPROGNOSE</v>
          </cell>
        </row>
        <row r="165">
          <cell r="B165" t="str">
            <v>Andere Indikatoren</v>
          </cell>
        </row>
        <row r="166">
          <cell r="C166" t="str">
            <v>Inflationsrate</v>
          </cell>
          <cell r="D166">
            <v>0.7</v>
          </cell>
          <cell r="E166">
            <v>2.4</v>
          </cell>
          <cell r="F166">
            <v>-0.4</v>
          </cell>
          <cell r="G166">
            <v>0.7</v>
          </cell>
        </row>
        <row r="167">
          <cell r="C167" t="str">
            <v>Arbeitslosenquote</v>
          </cell>
          <cell r="D167">
            <v>2010</v>
          </cell>
          <cell r="E167">
            <v>2011</v>
          </cell>
          <cell r="F167">
            <v>2012</v>
          </cell>
          <cell r="G167">
            <v>2013</v>
          </cell>
        </row>
        <row r="168">
          <cell r="C168" t="str">
            <v>Leistungsbilanzsaldo *</v>
          </cell>
          <cell r="D168">
            <v>15.8</v>
          </cell>
          <cell r="E168">
            <v>15</v>
          </cell>
          <cell r="F168">
            <v>14</v>
          </cell>
          <cell r="G168">
            <v>14.5</v>
          </cell>
        </row>
        <row r="169">
          <cell r="C169" t="str">
            <v>Budgetsaldo *</v>
          </cell>
          <cell r="D169">
            <v>-0.1</v>
          </cell>
          <cell r="E169">
            <v>-0.9</v>
          </cell>
          <cell r="F169">
            <v>-3</v>
          </cell>
          <cell r="G169">
            <v>-2.2000000000000002</v>
          </cell>
        </row>
        <row r="170">
          <cell r="B170" t="str">
            <v>BRUTTOINLANDSPRODUKT*</v>
          </cell>
          <cell r="D170">
            <v>2.7140447254496269</v>
          </cell>
          <cell r="E170">
            <v>1.8033582348498056</v>
          </cell>
          <cell r="F170">
            <v>1.050254102987247</v>
          </cell>
          <cell r="G170">
            <v>1.5939896065803483</v>
          </cell>
        </row>
        <row r="171">
          <cell r="B171" t="str">
            <v>Nachrichtlich: Consensus-Prognosen</v>
          </cell>
          <cell r="C171" t="str">
            <v>Privater Verbrauch</v>
          </cell>
          <cell r="D171">
            <v>1.7152660794982788</v>
          </cell>
          <cell r="E171">
            <v>0.9113641281618845</v>
          </cell>
          <cell r="F171">
            <v>0.96073001799199531</v>
          </cell>
          <cell r="G171">
            <v>1.2054108080999937</v>
          </cell>
        </row>
        <row r="172">
          <cell r="C172" t="str">
            <v>Umfrage vom 09.03.09</v>
          </cell>
          <cell r="D172">
            <v>0.82043676858578607</v>
          </cell>
          <cell r="E172">
            <v>1.5634847031125165</v>
          </cell>
          <cell r="F172">
            <v>1.5655209059902031</v>
          </cell>
          <cell r="G172">
            <v>0.80240320160001044</v>
          </cell>
        </row>
        <row r="173">
          <cell r="C173" t="str">
            <v>BIP-Wachstum</v>
          </cell>
          <cell r="D173">
            <v>3.2</v>
          </cell>
          <cell r="E173">
            <v>1.6</v>
          </cell>
          <cell r="F173">
            <v>-1.6</v>
          </cell>
          <cell r="G173">
            <v>0.6</v>
          </cell>
        </row>
        <row r="174">
          <cell r="C174" t="str">
            <v>Inflationsrate</v>
          </cell>
          <cell r="D174">
            <v>1.1000000000000001</v>
          </cell>
          <cell r="E174">
            <v>2.4</v>
          </cell>
          <cell r="F174">
            <v>0</v>
          </cell>
          <cell r="G174">
            <v>0.8</v>
          </cell>
        </row>
        <row r="175">
          <cell r="C175" t="str">
            <v>Einfuhren</v>
          </cell>
          <cell r="D175">
            <v>7.3228916362763963</v>
          </cell>
          <cell r="E175">
            <v>2.3927502069936324</v>
          </cell>
          <cell r="F175">
            <v>2.4738789091402147</v>
          </cell>
          <cell r="G175">
            <v>4.6241596928455531</v>
          </cell>
        </row>
        <row r="177">
          <cell r="B177" t="str">
            <v>*) in Prozent des BIP</v>
          </cell>
        </row>
        <row r="184">
          <cell r="B184" t="str">
            <v>USA - Konjunkturprognose</v>
          </cell>
          <cell r="C184" t="str">
            <v>Umfrage vom 09.01.12</v>
          </cell>
        </row>
        <row r="185">
          <cell r="C185" t="str">
            <v>BIP-Wachstum</v>
          </cell>
          <cell r="E185">
            <v>1.7</v>
          </cell>
          <cell r="F185">
            <v>0.2</v>
          </cell>
        </row>
        <row r="186">
          <cell r="C186" t="str">
            <v>Inflationsrate</v>
          </cell>
          <cell r="D186">
            <v>2007</v>
          </cell>
          <cell r="E186">
            <v>2008</v>
          </cell>
          <cell r="F186">
            <v>2009</v>
          </cell>
          <cell r="G186">
            <v>2010</v>
          </cell>
        </row>
        <row r="188">
          <cell r="B188" t="str">
            <v>Bruttoinlandsprodukt</v>
          </cell>
          <cell r="D188">
            <v>2.027689549463787</v>
          </cell>
          <cell r="E188">
            <v>1.1113859023421071</v>
          </cell>
          <cell r="F188">
            <v>-2.1460452330808977</v>
          </cell>
          <cell r="G188">
            <v>1.4024600465342303</v>
          </cell>
        </row>
        <row r="189">
          <cell r="B189" t="str">
            <v>*) in Prozent gegenüber Vorjahr   **) in Prozent des BIP</v>
          </cell>
          <cell r="C189" t="str">
            <v>Privater Verbrauch</v>
          </cell>
          <cell r="D189">
            <v>2.7883558508766697</v>
          </cell>
          <cell r="E189">
            <v>0.23416295075611515</v>
          </cell>
          <cell r="F189">
            <v>-2.6416932357571881</v>
          </cell>
          <cell r="G189">
            <v>0.83943973636769442</v>
          </cell>
        </row>
        <row r="190">
          <cell r="C190" t="str">
            <v>Staatsverbrauch</v>
          </cell>
          <cell r="D190">
            <v>1.8781231145283783</v>
          </cell>
          <cell r="E190">
            <v>2.7986576162057872</v>
          </cell>
          <cell r="F190">
            <v>4.9893272459632811</v>
          </cell>
          <cell r="G190">
            <v>3.4545013067526469</v>
          </cell>
        </row>
        <row r="191">
          <cell r="C191" t="str">
            <v>Investitionen</v>
          </cell>
          <cell r="D191">
            <v>-2.0937345387487198</v>
          </cell>
          <cell r="E191">
            <v>-3.4478006201906624</v>
          </cell>
          <cell r="F191">
            <v>-8.397302677960198</v>
          </cell>
          <cell r="G191">
            <v>1.7030690189245234</v>
          </cell>
        </row>
        <row r="192">
          <cell r="C192" t="str">
            <v>Ausfuhren</v>
          </cell>
          <cell r="D192">
            <v>8.4477316804198495</v>
          </cell>
          <cell r="E192">
            <v>6.1819520662026122</v>
          </cell>
          <cell r="F192">
            <v>-5.5438042498469571</v>
          </cell>
          <cell r="G192">
            <v>2.4760966987043957</v>
          </cell>
        </row>
        <row r="193">
          <cell r="C193" t="str">
            <v>Einfuhren</v>
          </cell>
          <cell r="D193">
            <v>2.1703940637909369</v>
          </cell>
          <cell r="E193">
            <v>-3.4551377111930748</v>
          </cell>
          <cell r="F193">
            <v>-7.6775467198265801</v>
          </cell>
          <cell r="G193">
            <v>2.1203908815373325</v>
          </cell>
        </row>
        <row r="195">
          <cell r="B195" t="str">
            <v>Andere Indikatoren</v>
          </cell>
        </row>
        <row r="196">
          <cell r="B196" t="str">
            <v>USA – KONJUNKTURPROGNOSE</v>
          </cell>
          <cell r="C196" t="str">
            <v>Inflationsrate</v>
          </cell>
          <cell r="D196">
            <v>2.9</v>
          </cell>
          <cell r="E196">
            <v>3.8</v>
          </cell>
          <cell r="F196">
            <v>-0.2</v>
          </cell>
          <cell r="G196">
            <v>2.7</v>
          </cell>
        </row>
        <row r="197">
          <cell r="C197" t="str">
            <v>Arbeitslosenquote</v>
          </cell>
          <cell r="D197">
            <v>4.5999999999999996</v>
          </cell>
          <cell r="E197">
            <v>5.8</v>
          </cell>
          <cell r="F197">
            <v>9.1999999999999993</v>
          </cell>
          <cell r="G197">
            <v>9.6</v>
          </cell>
        </row>
        <row r="198">
          <cell r="C198" t="str">
            <v>Leistungsbilanzsaldo *</v>
          </cell>
          <cell r="D198">
            <v>-5.3</v>
          </cell>
          <cell r="E198">
            <v>-4.7</v>
          </cell>
          <cell r="F198">
            <v>-3.6</v>
          </cell>
          <cell r="G198">
            <v>-3.5</v>
          </cell>
        </row>
        <row r="199">
          <cell r="C199" t="str">
            <v>Budgetsaldo *</v>
          </cell>
          <cell r="D199">
            <v>2010</v>
          </cell>
          <cell r="E199">
            <v>2011</v>
          </cell>
          <cell r="F199">
            <v>2012</v>
          </cell>
          <cell r="G199">
            <v>2013</v>
          </cell>
        </row>
        <row r="201">
          <cell r="B201" t="str">
            <v>Nachrichtlich: Consensus-Prognosen</v>
          </cell>
        </row>
        <row r="202">
          <cell r="B202" t="str">
            <v>BRUTTOINLANDSPRODUKT*</v>
          </cell>
          <cell r="C202" t="str">
            <v>Umfrage vom 09.03.09</v>
          </cell>
          <cell r="D202">
            <v>3.0295694956949575</v>
          </cell>
          <cell r="E202">
            <v>1.7</v>
          </cell>
          <cell r="F202">
            <v>2</v>
          </cell>
          <cell r="G202">
            <v>2</v>
          </cell>
        </row>
        <row r="203">
          <cell r="C203" t="str">
            <v>BIP-Wachstum</v>
          </cell>
          <cell r="D203">
            <v>2.9</v>
          </cell>
          <cell r="E203">
            <v>1.1000000000000001</v>
          </cell>
          <cell r="F203">
            <v>-2.8</v>
          </cell>
          <cell r="G203">
            <v>1.7</v>
          </cell>
        </row>
        <row r="204">
          <cell r="C204" t="str">
            <v>Inflationsrate</v>
          </cell>
          <cell r="D204">
            <v>3.2</v>
          </cell>
          <cell r="E204">
            <v>3.8</v>
          </cell>
          <cell r="F204">
            <v>-0.9</v>
          </cell>
          <cell r="G204">
            <v>1.5</v>
          </cell>
        </row>
        <row r="205">
          <cell r="C205" t="str">
            <v>Investitionen</v>
          </cell>
          <cell r="D205">
            <v>2.0913222988618543</v>
          </cell>
          <cell r="E205">
            <v>4.1552094083763365</v>
          </cell>
          <cell r="F205">
            <v>5.6605900915063501</v>
          </cell>
          <cell r="G205">
            <v>5.3081023212234868</v>
          </cell>
        </row>
        <row r="206">
          <cell r="C206" t="str">
            <v>Ausfuhren</v>
          </cell>
          <cell r="D206">
            <v>11.323438362811856</v>
          </cell>
          <cell r="E206">
            <v>6.6575156325156257</v>
          </cell>
          <cell r="F206">
            <v>5.5149308316063212</v>
          </cell>
          <cell r="G206">
            <v>8.5732028845167747</v>
          </cell>
        </row>
        <row r="207">
          <cell r="B207" t="str">
            <v>*) in Prozent des BIP</v>
          </cell>
          <cell r="C207" t="str">
            <v>Einfuhren</v>
          </cell>
          <cell r="D207">
            <v>12.527997409396335</v>
          </cell>
          <cell r="E207">
            <v>4.8874596817707783</v>
          </cell>
          <cell r="F207">
            <v>4.9729227016293294</v>
          </cell>
          <cell r="G207">
            <v>7.3361186012524229</v>
          </cell>
        </row>
        <row r="214">
          <cell r="B214" t="str">
            <v>Japan - Konjunkturprognose</v>
          </cell>
        </row>
        <row r="215">
          <cell r="B215" t="str">
            <v>NACHRICHTLICH: CONSENSUS-PROGNOSEN</v>
          </cell>
        </row>
        <row r="216">
          <cell r="C216" t="str">
            <v>Umfrage vom 09.01.12</v>
          </cell>
          <cell r="D216">
            <v>2007</v>
          </cell>
          <cell r="E216">
            <v>2008</v>
          </cell>
          <cell r="F216">
            <v>2009</v>
          </cell>
          <cell r="G216">
            <v>2010</v>
          </cell>
        </row>
        <row r="217">
          <cell r="C217" t="str">
            <v>BIP-Wachstum</v>
          </cell>
          <cell r="E217">
            <v>1.8</v>
          </cell>
          <cell r="F217">
            <v>2.2000000000000002</v>
          </cell>
        </row>
        <row r="218">
          <cell r="B218" t="str">
            <v>Bruttoinlandsprodukt</v>
          </cell>
          <cell r="C218" t="str">
            <v>Inflationsrate</v>
          </cell>
          <cell r="D218">
            <v>2.3577945693686075</v>
          </cell>
          <cell r="E218">
            <v>-0.74361233919537995</v>
          </cell>
          <cell r="F218">
            <v>-5.2</v>
          </cell>
          <cell r="G218">
            <v>0.8</v>
          </cell>
        </row>
        <row r="219">
          <cell r="C219" t="str">
            <v>Privater Verbrauch</v>
          </cell>
          <cell r="D219">
            <v>0.65673450611093642</v>
          </cell>
          <cell r="E219">
            <v>0.54433647574472843</v>
          </cell>
          <cell r="F219">
            <v>-0.9</v>
          </cell>
          <cell r="G219">
            <v>0.4</v>
          </cell>
        </row>
        <row r="220">
          <cell r="C220" t="str">
            <v>Staatsverbrauch</v>
          </cell>
          <cell r="D220">
            <v>1.993515979529235</v>
          </cell>
          <cell r="E220">
            <v>0.9</v>
          </cell>
          <cell r="F220">
            <v>3.6</v>
          </cell>
          <cell r="G220">
            <v>2.1</v>
          </cell>
        </row>
        <row r="221">
          <cell r="B221" t="str">
            <v>*) in Prozent gegenüber Vorjahr   **) in Prozent des BIP</v>
          </cell>
          <cell r="C221" t="str">
            <v>Investitionen</v>
          </cell>
          <cell r="D221">
            <v>1.2001417552969116</v>
          </cell>
          <cell r="E221">
            <v>-4.7</v>
          </cell>
          <cell r="F221">
            <v>-8.4</v>
          </cell>
          <cell r="G221">
            <v>0.7</v>
          </cell>
        </row>
        <row r="222">
          <cell r="C222" t="str">
            <v>Ausfuhren</v>
          </cell>
          <cell r="D222">
            <v>8.407256790071429</v>
          </cell>
          <cell r="E222">
            <v>1.8688981549975665</v>
          </cell>
          <cell r="F222">
            <v>-20.399999999999999</v>
          </cell>
          <cell r="G222">
            <v>1.6</v>
          </cell>
        </row>
        <row r="223">
          <cell r="C223" t="str">
            <v>Einfuhren</v>
          </cell>
          <cell r="D223">
            <v>1.4904290910537696</v>
          </cell>
          <cell r="E223">
            <v>1.0921767085067557</v>
          </cell>
          <cell r="F223">
            <v>2.5</v>
          </cell>
          <cell r="G223">
            <v>1.7509764221271098</v>
          </cell>
        </row>
        <row r="225">
          <cell r="B225" t="str">
            <v>Andere Indikatoren</v>
          </cell>
        </row>
        <row r="226">
          <cell r="C226" t="str">
            <v>Inflationsrate</v>
          </cell>
          <cell r="D226">
            <v>0</v>
          </cell>
          <cell r="E226">
            <v>1.4</v>
          </cell>
          <cell r="F226">
            <v>-0.4</v>
          </cell>
          <cell r="G226">
            <v>0.1</v>
          </cell>
        </row>
        <row r="227">
          <cell r="C227" t="str">
            <v>Arbeitslosenquote</v>
          </cell>
          <cell r="D227">
            <v>3.9</v>
          </cell>
          <cell r="E227">
            <v>4</v>
          </cell>
          <cell r="F227">
            <v>5</v>
          </cell>
          <cell r="G227">
            <v>5</v>
          </cell>
        </row>
        <row r="228">
          <cell r="B228" t="str">
            <v>JAPAN – KONJUNKTURPROGNOSE</v>
          </cell>
          <cell r="C228" t="str">
            <v>Leistungsbilanzsaldo *</v>
          </cell>
          <cell r="D228">
            <v>4.9000000000000004</v>
          </cell>
          <cell r="E228">
            <v>3.2</v>
          </cell>
          <cell r="F228">
            <v>1.8</v>
          </cell>
          <cell r="G228">
            <v>2.5</v>
          </cell>
        </row>
        <row r="229">
          <cell r="C229" t="str">
            <v>Budgetsaldo *</v>
          </cell>
          <cell r="D229">
            <v>-2.4</v>
          </cell>
          <cell r="E229">
            <v>-3.7</v>
          </cell>
          <cell r="F229">
            <v>-5</v>
          </cell>
          <cell r="G229">
            <v>-3.3</v>
          </cell>
        </row>
        <row r="231">
          <cell r="B231" t="str">
            <v>Nachrichtlich: Consensus-Prognosen</v>
          </cell>
          <cell r="D231">
            <v>2010</v>
          </cell>
          <cell r="E231">
            <v>2011</v>
          </cell>
          <cell r="F231">
            <v>2012</v>
          </cell>
          <cell r="G231">
            <v>2013</v>
          </cell>
        </row>
        <row r="232">
          <cell r="C232" t="str">
            <v>Umfrage vom 09.03.09</v>
          </cell>
        </row>
        <row r="233">
          <cell r="C233" t="str">
            <v>BIP-Wachstum</v>
          </cell>
          <cell r="D233">
            <v>2.4</v>
          </cell>
          <cell r="E233">
            <v>-0.7</v>
          </cell>
          <cell r="F233">
            <v>-5.8</v>
          </cell>
          <cell r="G233">
            <v>0.7</v>
          </cell>
        </row>
        <row r="234">
          <cell r="B234" t="str">
            <v>BRUTTOINLANDSPRODUKT*</v>
          </cell>
          <cell r="C234" t="str">
            <v>Inflationsrate</v>
          </cell>
          <cell r="D234">
            <v>0.2</v>
          </cell>
          <cell r="E234">
            <v>1.4</v>
          </cell>
          <cell r="F234">
            <v>-1.1000000000000001</v>
          </cell>
          <cell r="G234">
            <v>-0.4</v>
          </cell>
        </row>
        <row r="235">
          <cell r="C235" t="str">
            <v>Privater Verbrauch</v>
          </cell>
          <cell r="D235">
            <v>2.6351462530641019</v>
          </cell>
          <cell r="E235">
            <v>-7.4327200360670531E-2</v>
          </cell>
          <cell r="F235">
            <v>1.6208180175476201</v>
          </cell>
          <cell r="G235">
            <v>1.5266736642422956</v>
          </cell>
        </row>
        <row r="236">
          <cell r="C236" t="str">
            <v>Staatsverbrauch</v>
          </cell>
          <cell r="D236">
            <v>2.1063953232640813</v>
          </cell>
          <cell r="E236">
            <v>2.0686854016597493</v>
          </cell>
          <cell r="F236">
            <v>2.1356082688561031</v>
          </cell>
          <cell r="G236">
            <v>1.5979067852711637</v>
          </cell>
        </row>
        <row r="237">
          <cell r="B237" t="str">
            <v>*) in Prozent des BIP</v>
          </cell>
          <cell r="C237" t="str">
            <v>Investitionen</v>
          </cell>
          <cell r="D237">
            <v>-0.1026104004352959</v>
          </cell>
          <cell r="E237">
            <v>-7.2003009052664879E-2</v>
          </cell>
          <cell r="F237">
            <v>3.0522135246052216</v>
          </cell>
          <cell r="G237">
            <v>2.5688677625714433</v>
          </cell>
        </row>
        <row r="244">
          <cell r="B244" t="str">
            <v>Niederlande - Konjunkturprognose</v>
          </cell>
          <cell r="C244" t="str">
            <v>Leistungsbilanzsaldo **</v>
          </cell>
          <cell r="D244">
            <v>3.6</v>
          </cell>
          <cell r="E244">
            <v>2</v>
          </cell>
          <cell r="F244">
            <v>2.5</v>
          </cell>
          <cell r="G244">
            <v>2.8</v>
          </cell>
        </row>
        <row r="245">
          <cell r="C245" t="str">
            <v>Budgetsaldo **</v>
          </cell>
          <cell r="D245">
            <v>-8.4</v>
          </cell>
          <cell r="E245">
            <v>-9.8000000000000007</v>
          </cell>
          <cell r="F245">
            <v>-8</v>
          </cell>
          <cell r="G245">
            <v>-8</v>
          </cell>
        </row>
        <row r="246">
          <cell r="D246">
            <v>2007</v>
          </cell>
          <cell r="E246">
            <v>2008</v>
          </cell>
          <cell r="F246">
            <v>2009</v>
          </cell>
          <cell r="G246">
            <v>2010</v>
          </cell>
        </row>
        <row r="247">
          <cell r="B247" t="str">
            <v>NACHRICHTLICH: CONSENSUS-PROGNOSEN</v>
          </cell>
        </row>
        <row r="248">
          <cell r="B248" t="str">
            <v>Bruttoinlandsprodukt</v>
          </cell>
          <cell r="C248" t="str">
            <v>Umfrage vom 09.01.12</v>
          </cell>
          <cell r="D248">
            <v>3.5</v>
          </cell>
          <cell r="E248">
            <v>2</v>
          </cell>
          <cell r="F248">
            <v>-3.1</v>
          </cell>
          <cell r="G248">
            <v>0.3</v>
          </cell>
        </row>
        <row r="249">
          <cell r="C249" t="str">
            <v>Privater Verbrauch</v>
          </cell>
          <cell r="D249">
            <v>2.1</v>
          </cell>
          <cell r="E249">
            <v>-0.8</v>
          </cell>
          <cell r="F249">
            <v>1.9</v>
          </cell>
          <cell r="G249">
            <v>1.1000000000000001</v>
          </cell>
        </row>
        <row r="250">
          <cell r="C250" t="str">
            <v>Staatsverbrauch</v>
          </cell>
          <cell r="D250">
            <v>3</v>
          </cell>
          <cell r="E250">
            <v>-0.3</v>
          </cell>
          <cell r="F250">
            <v>-0.3</v>
          </cell>
          <cell r="G250">
            <v>1.5</v>
          </cell>
        </row>
        <row r="251">
          <cell r="C251" t="str">
            <v>Investitionen</v>
          </cell>
          <cell r="D251">
            <v>5.2</v>
          </cell>
          <cell r="E251">
            <v>6.5</v>
          </cell>
          <cell r="F251">
            <v>-5.7</v>
          </cell>
          <cell r="G251">
            <v>0.9</v>
          </cell>
        </row>
        <row r="252">
          <cell r="C252" t="str">
            <v>Ausfuhren</v>
          </cell>
          <cell r="D252">
            <v>6.5</v>
          </cell>
          <cell r="E252">
            <v>3</v>
          </cell>
          <cell r="F252">
            <v>-5</v>
          </cell>
          <cell r="G252">
            <v>2.1</v>
          </cell>
        </row>
        <row r="253">
          <cell r="B253" t="str">
            <v>*) in Prozent gegenüber Vorjahr   **) in Prozent des BIP</v>
          </cell>
          <cell r="C253" t="str">
            <v>Einfuhren</v>
          </cell>
          <cell r="D253">
            <v>5.7</v>
          </cell>
          <cell r="E253">
            <v>4.4000000000000004</v>
          </cell>
          <cell r="F253">
            <v>-4</v>
          </cell>
          <cell r="G253">
            <v>2.2999999999999998</v>
          </cell>
        </row>
        <row r="255">
          <cell r="B255" t="str">
            <v>Andere Indikatoren</v>
          </cell>
        </row>
        <row r="256">
          <cell r="C256" t="str">
            <v>Inflationsrate</v>
          </cell>
          <cell r="D256">
            <v>1.6</v>
          </cell>
          <cell r="E256">
            <v>2.2000000000000002</v>
          </cell>
          <cell r="F256">
            <v>1.1000000000000001</v>
          </cell>
          <cell r="G256">
            <v>2.2000000000000002</v>
          </cell>
        </row>
        <row r="257">
          <cell r="C257" t="str">
            <v>Arbeitslosenquote</v>
          </cell>
          <cell r="D257">
            <v>3.2</v>
          </cell>
          <cell r="E257">
            <v>2.8</v>
          </cell>
          <cell r="F257">
            <v>4.0999999999999996</v>
          </cell>
          <cell r="G257">
            <v>4.8</v>
          </cell>
        </row>
        <row r="258">
          <cell r="C258" t="str">
            <v>Leistungsbilanzsaldo *</v>
          </cell>
          <cell r="D258">
            <v>7.7</v>
          </cell>
          <cell r="E258">
            <v>5</v>
          </cell>
          <cell r="F258">
            <v>2.8</v>
          </cell>
          <cell r="G258">
            <v>4.5</v>
          </cell>
        </row>
        <row r="259">
          <cell r="C259" t="str">
            <v>Budgetsaldo *</v>
          </cell>
          <cell r="D259">
            <v>0.3</v>
          </cell>
          <cell r="E259">
            <v>0.5</v>
          </cell>
          <cell r="F259">
            <v>-2.2000000000000002</v>
          </cell>
          <cell r="G259">
            <v>-2.4</v>
          </cell>
        </row>
        <row r="260">
          <cell r="B260" t="str">
            <v>NIEDERLANDE – KONJUNKTURPROGNOSE</v>
          </cell>
        </row>
        <row r="261">
          <cell r="B261" t="str">
            <v>Nachrichtlich: Consensus-Prognosen</v>
          </cell>
        </row>
        <row r="262">
          <cell r="C262" t="str">
            <v>Umfrage vom 09.03.09</v>
          </cell>
        </row>
        <row r="263">
          <cell r="C263" t="str">
            <v>BIP-Wachstum</v>
          </cell>
          <cell r="D263">
            <v>2010</v>
          </cell>
          <cell r="E263">
            <v>2011</v>
          </cell>
          <cell r="F263">
            <v>2012</v>
          </cell>
          <cell r="G263">
            <v>2013</v>
          </cell>
        </row>
        <row r="264">
          <cell r="C264" t="str">
            <v>Inflationsrate</v>
          </cell>
          <cell r="D264">
            <v>1.4</v>
          </cell>
          <cell r="E264">
            <v>2.5</v>
          </cell>
          <cell r="F264">
            <v>1.1000000000000001</v>
          </cell>
          <cell r="G264">
            <v>1.1000000000000001</v>
          </cell>
        </row>
        <row r="266">
          <cell r="B266" t="str">
            <v>BRUTTOINLANDSPRODUKT*</v>
          </cell>
          <cell r="D266">
            <v>1.6</v>
          </cell>
          <cell r="E266">
            <v>1.4</v>
          </cell>
          <cell r="F266">
            <v>0.7</v>
          </cell>
          <cell r="G266">
            <v>1.3</v>
          </cell>
        </row>
        <row r="267">
          <cell r="B267" t="str">
            <v>*) in Prozent des BIP</v>
          </cell>
          <cell r="C267" t="str">
            <v>Privater Verbrauch</v>
          </cell>
          <cell r="D267">
            <v>0.4</v>
          </cell>
          <cell r="E267">
            <v>-0.6</v>
          </cell>
          <cell r="F267">
            <v>0.3</v>
          </cell>
          <cell r="G267">
            <v>1.1000000000000001</v>
          </cell>
        </row>
        <row r="271">
          <cell r="B271" t="str">
            <v>China - Konjunkturprognose</v>
          </cell>
          <cell r="C271" t="str">
            <v>Einfuhren</v>
          </cell>
          <cell r="D271">
            <v>10.6</v>
          </cell>
          <cell r="E271">
            <v>4.4000000000000004</v>
          </cell>
          <cell r="F271">
            <v>1.9</v>
          </cell>
          <cell r="G271">
            <v>4.7</v>
          </cell>
        </row>
        <row r="273">
          <cell r="B273" t="str">
            <v>ANDERE INDIKATOREN</v>
          </cell>
          <cell r="D273">
            <v>2007</v>
          </cell>
          <cell r="E273">
            <v>2008</v>
          </cell>
          <cell r="F273">
            <v>2009</v>
          </cell>
          <cell r="G273">
            <v>2010</v>
          </cell>
        </row>
        <row r="274">
          <cell r="C274" t="str">
            <v>Inflationsrate*</v>
          </cell>
          <cell r="D274">
            <v>0.9</v>
          </cell>
          <cell r="E274">
            <v>2.5</v>
          </cell>
          <cell r="F274">
            <v>2.2000000000000002</v>
          </cell>
          <cell r="G274">
            <v>2</v>
          </cell>
        </row>
        <row r="275">
          <cell r="B275" t="str">
            <v>Bruttoinlandsprodukt</v>
          </cell>
          <cell r="C275" t="str">
            <v>Arbeitslosenquote</v>
          </cell>
          <cell r="D275">
            <v>13</v>
          </cell>
          <cell r="E275">
            <v>9</v>
          </cell>
          <cell r="F275">
            <v>6</v>
          </cell>
          <cell r="G275">
            <v>8</v>
          </cell>
        </row>
        <row r="276">
          <cell r="C276" t="str">
            <v>Inflationsrate</v>
          </cell>
          <cell r="D276">
            <v>4.8</v>
          </cell>
          <cell r="E276">
            <v>5.9</v>
          </cell>
          <cell r="F276">
            <v>-0.1</v>
          </cell>
          <cell r="G276">
            <v>1.5</v>
          </cell>
        </row>
        <row r="277">
          <cell r="C277" t="str">
            <v>Arbeitslosenquote</v>
          </cell>
          <cell r="D277">
            <v>4</v>
          </cell>
          <cell r="E277">
            <v>4.2</v>
          </cell>
          <cell r="F277">
            <v>4.7</v>
          </cell>
          <cell r="G277">
            <v>4.5</v>
          </cell>
        </row>
        <row r="278">
          <cell r="C278" t="str">
            <v>Leistungsbilanzsaldo *</v>
          </cell>
          <cell r="D278">
            <v>11</v>
          </cell>
          <cell r="E278">
            <v>10.199999999999999</v>
          </cell>
          <cell r="F278">
            <v>9.6999999999999993</v>
          </cell>
          <cell r="G278">
            <v>9.3000000000000007</v>
          </cell>
        </row>
        <row r="279">
          <cell r="B279" t="str">
            <v>NACHRICHTLICH: CONSENSUS-PROGNOSEN</v>
          </cell>
          <cell r="C279" t="str">
            <v>Budgetsaldo *</v>
          </cell>
          <cell r="D279">
            <v>0.6</v>
          </cell>
          <cell r="E279">
            <v>-0.7</v>
          </cell>
          <cell r="F279">
            <v>-3</v>
          </cell>
          <cell r="G279">
            <v>-2</v>
          </cell>
        </row>
        <row r="280">
          <cell r="C280" t="str">
            <v>Umfrage vom 09.01.12</v>
          </cell>
        </row>
        <row r="281">
          <cell r="C281" t="str">
            <v>BIP-Wachstum</v>
          </cell>
          <cell r="E281">
            <v>1.5</v>
          </cell>
          <cell r="F281">
            <v>-0.3</v>
          </cell>
        </row>
        <row r="282">
          <cell r="B282" t="str">
            <v>*) in Prozent des BIP</v>
          </cell>
          <cell r="C282" t="str">
            <v>Inflationsrate</v>
          </cell>
          <cell r="E282">
            <v>2.2999999999999998</v>
          </cell>
          <cell r="F282">
            <v>1.7</v>
          </cell>
        </row>
        <row r="286">
          <cell r="B286" t="str">
            <v>Germany - Macroeconomic Forecast</v>
          </cell>
          <cell r="C286" t="str">
            <v>Germany - Macroeconomic Forecast</v>
          </cell>
        </row>
        <row r="288">
          <cell r="D288">
            <v>2007</v>
          </cell>
          <cell r="E288">
            <v>2008</v>
          </cell>
          <cell r="F288">
            <v>2009</v>
          </cell>
          <cell r="G288">
            <v>2010</v>
          </cell>
        </row>
        <row r="289">
          <cell r="B289" t="str">
            <v>CHINA – KONJUNKTURPROGNOSE</v>
          </cell>
        </row>
        <row r="290">
          <cell r="B290" t="str">
            <v>Real GDP growth</v>
          </cell>
          <cell r="D290">
            <v>2.4603373382962559</v>
          </cell>
          <cell r="E290">
            <v>1.2949067773285776</v>
          </cell>
          <cell r="F290">
            <v>-3.8488681494667389</v>
          </cell>
          <cell r="G290">
            <v>1.3797103089027161</v>
          </cell>
        </row>
        <row r="291">
          <cell r="C291" t="str">
            <v>Private consumption</v>
          </cell>
          <cell r="D291">
            <v>-0.36837237110785281</v>
          </cell>
          <cell r="E291">
            <v>-8.1452529139554031E-2</v>
          </cell>
          <cell r="F291">
            <v>-0.65452128367624596</v>
          </cell>
          <cell r="G291">
            <v>0.60647158834792947</v>
          </cell>
        </row>
        <row r="292">
          <cell r="C292" t="str">
            <v>Public consumption</v>
          </cell>
          <cell r="D292">
            <v>2010</v>
          </cell>
          <cell r="E292">
            <v>2011</v>
          </cell>
          <cell r="F292">
            <v>2012</v>
          </cell>
          <cell r="G292">
            <v>2013</v>
          </cell>
        </row>
        <row r="293">
          <cell r="C293" t="str">
            <v>Investment</v>
          </cell>
          <cell r="D293">
            <v>4.3354688087553797</v>
          </cell>
          <cell r="E293">
            <v>4.228267353581117</v>
          </cell>
          <cell r="F293">
            <v>-5.3975162483936288</v>
          </cell>
          <cell r="G293">
            <v>1.9781042347604654</v>
          </cell>
        </row>
        <row r="294">
          <cell r="C294" t="str">
            <v>Exports</v>
          </cell>
          <cell r="D294">
            <v>7.4694081356171864</v>
          </cell>
          <cell r="E294">
            <v>2.6812563374213312</v>
          </cell>
          <cell r="F294">
            <v>-15.323124024080073</v>
          </cell>
          <cell r="G294">
            <v>3.5227652214562397</v>
          </cell>
        </row>
        <row r="295">
          <cell r="B295" t="str">
            <v>BRUTTOINLANDSPRODUKT*</v>
          </cell>
          <cell r="C295" t="str">
            <v>Imports</v>
          </cell>
          <cell r="D295">
            <v>5.0251020196336356</v>
          </cell>
          <cell r="E295">
            <v>3.9893339736054116</v>
          </cell>
          <cell r="F295">
            <v>-10.641622467567657</v>
          </cell>
          <cell r="G295">
            <v>3.0388274843835887</v>
          </cell>
        </row>
        <row r="296">
          <cell r="C296" t="str">
            <v>Inflationsrate*</v>
          </cell>
          <cell r="D296">
            <v>3.3</v>
          </cell>
          <cell r="E296">
            <v>5.4</v>
          </cell>
          <cell r="F296">
            <v>3</v>
          </cell>
          <cell r="G296">
            <v>3.4</v>
          </cell>
        </row>
        <row r="297">
          <cell r="B297" t="str">
            <v>Other Indicators</v>
          </cell>
          <cell r="C297" t="str">
            <v>Arbeitslosenquote</v>
          </cell>
          <cell r="D297">
            <v>4.0999999999999996</v>
          </cell>
          <cell r="E297">
            <v>4.2</v>
          </cell>
          <cell r="F297">
            <v>4.4000000000000004</v>
          </cell>
          <cell r="G297">
            <v>4.4000000000000004</v>
          </cell>
        </row>
        <row r="298">
          <cell r="C298" t="str">
            <v>Inflation rate (HICP)</v>
          </cell>
          <cell r="D298">
            <v>2.2999999999999998</v>
          </cell>
          <cell r="E298">
            <v>2.7542033626901663</v>
          </cell>
          <cell r="F298">
            <v>0.7</v>
          </cell>
          <cell r="G298">
            <v>1.6</v>
          </cell>
        </row>
        <row r="299">
          <cell r="C299" t="str">
            <v>Unemployment rate</v>
          </cell>
          <cell r="D299">
            <v>9</v>
          </cell>
          <cell r="E299">
            <v>7.8</v>
          </cell>
          <cell r="F299">
            <v>8.6999999999999993</v>
          </cell>
          <cell r="G299">
            <v>10</v>
          </cell>
        </row>
        <row r="300">
          <cell r="C300" t="str">
            <v>Curr. account balance*</v>
          </cell>
          <cell r="D300">
            <v>7.6</v>
          </cell>
          <cell r="E300">
            <v>6.9</v>
          </cell>
          <cell r="F300">
            <v>3.8</v>
          </cell>
          <cell r="G300">
            <v>4.4000000000000004</v>
          </cell>
        </row>
        <row r="301">
          <cell r="B301" t="str">
            <v>NACHRICHTLICH: CONSENSUS-PROGNOSEN</v>
          </cell>
          <cell r="C301" t="str">
            <v>Public budget balance*</v>
          </cell>
          <cell r="D301">
            <v>-0.2</v>
          </cell>
          <cell r="E301">
            <v>-0.1</v>
          </cell>
          <cell r="F301">
            <v>-3.9</v>
          </cell>
          <cell r="G301">
            <v>-4.2</v>
          </cell>
        </row>
        <row r="302">
          <cell r="C302" t="str">
            <v>Umfrage vom Januar 2012</v>
          </cell>
        </row>
        <row r="303">
          <cell r="B303" t="str">
            <v>Consensus forecasts</v>
          </cell>
          <cell r="C303" t="str">
            <v>BIP-Wachstum</v>
          </cell>
          <cell r="E303">
            <v>9.1</v>
          </cell>
          <cell r="F303">
            <v>8.5</v>
          </cell>
          <cell r="G303">
            <v>8.6</v>
          </cell>
        </row>
        <row r="304">
          <cell r="C304" t="str">
            <v>Date of survey: March 9, 09</v>
          </cell>
          <cell r="E304">
            <v>5.4</v>
          </cell>
          <cell r="F304">
            <v>3.7</v>
          </cell>
          <cell r="G304">
            <v>3.6</v>
          </cell>
        </row>
        <row r="305">
          <cell r="C305" t="str">
            <v>Real GDP growth</v>
          </cell>
          <cell r="D305">
            <v>2.9</v>
          </cell>
          <cell r="E305">
            <v>1.3</v>
          </cell>
          <cell r="F305">
            <v>-3.2</v>
          </cell>
          <cell r="G305">
            <v>0.7</v>
          </cell>
        </row>
        <row r="306">
          <cell r="C306" t="str">
            <v>Inflation rate</v>
          </cell>
          <cell r="D306">
            <v>1.6</v>
          </cell>
          <cell r="E306">
            <v>2.6</v>
          </cell>
          <cell r="F306">
            <v>0.5</v>
          </cell>
          <cell r="G306">
            <v>1.2</v>
          </cell>
        </row>
        <row r="307">
          <cell r="B307" t="str">
            <v>*) in Prozent gegenüber Vorjahr   **) in Prozent des BIP</v>
          </cell>
        </row>
        <row r="309">
          <cell r="B309" t="str">
            <v>*) percent of GDP</v>
          </cell>
        </row>
        <row r="316">
          <cell r="B316" t="str">
            <v>France - Macroeconomic Forecast</v>
          </cell>
        </row>
        <row r="317">
          <cell r="B317" t="str">
            <v>REAL GDP GROWTH</v>
          </cell>
          <cell r="D317">
            <v>3.6928734022062457</v>
          </cell>
          <cell r="E317">
            <v>3</v>
          </cell>
          <cell r="F317">
            <v>1.3533078829624685</v>
          </cell>
          <cell r="G317">
            <v>1.5499926645872506</v>
          </cell>
        </row>
        <row r="318">
          <cell r="C318" t="str">
            <v>Private consumption</v>
          </cell>
          <cell r="D318">
            <v>2007</v>
          </cell>
          <cell r="E318">
            <v>2008</v>
          </cell>
          <cell r="F318">
            <v>2009</v>
          </cell>
          <cell r="G318">
            <v>2010</v>
          </cell>
        </row>
        <row r="319">
          <cell r="C319" t="str">
            <v>Public consumption</v>
          </cell>
          <cell r="D319">
            <v>1.734259665117122</v>
          </cell>
          <cell r="E319">
            <v>1.2</v>
          </cell>
          <cell r="F319">
            <v>1.1854322056001507</v>
          </cell>
          <cell r="G319">
            <v>0.75553076369071448</v>
          </cell>
        </row>
        <row r="320">
          <cell r="B320" t="str">
            <v>Real GDP growth</v>
          </cell>
          <cell r="C320" t="str">
            <v>Investment</v>
          </cell>
          <cell r="D320">
            <v>2.1</v>
          </cell>
          <cell r="E320">
            <v>0.7</v>
          </cell>
          <cell r="F320">
            <v>-2</v>
          </cell>
          <cell r="G320">
            <v>1</v>
          </cell>
        </row>
        <row r="321">
          <cell r="C321" t="str">
            <v>Private consumption</v>
          </cell>
          <cell r="D321">
            <v>2.4</v>
          </cell>
          <cell r="E321">
            <v>1.3</v>
          </cell>
          <cell r="F321">
            <v>0.4</v>
          </cell>
          <cell r="G321">
            <v>1</v>
          </cell>
        </row>
        <row r="322">
          <cell r="C322" t="str">
            <v>Public consumption</v>
          </cell>
          <cell r="D322">
            <v>1.3</v>
          </cell>
          <cell r="E322">
            <v>1.6</v>
          </cell>
          <cell r="F322">
            <v>1.6</v>
          </cell>
          <cell r="G322">
            <v>2.1</v>
          </cell>
        </row>
        <row r="323">
          <cell r="C323" t="str">
            <v>Investment</v>
          </cell>
          <cell r="D323">
            <v>4.9000000000000004</v>
          </cell>
          <cell r="E323">
            <v>0.4</v>
          </cell>
          <cell r="F323">
            <v>-4</v>
          </cell>
          <cell r="G323">
            <v>0.6</v>
          </cell>
        </row>
        <row r="324">
          <cell r="B324" t="str">
            <v>OTHER INDICATORS</v>
          </cell>
          <cell r="C324" t="str">
            <v>Exports</v>
          </cell>
          <cell r="D324">
            <v>3.2</v>
          </cell>
          <cell r="E324">
            <v>1.1000000000000001</v>
          </cell>
          <cell r="F324">
            <v>-7.4</v>
          </cell>
          <cell r="G324">
            <v>1.2</v>
          </cell>
        </row>
        <row r="325">
          <cell r="C325" t="str">
            <v>Imports</v>
          </cell>
          <cell r="D325">
            <v>5.9</v>
          </cell>
          <cell r="E325">
            <v>2</v>
          </cell>
          <cell r="F325">
            <v>-3.5</v>
          </cell>
          <cell r="G325">
            <v>1.8</v>
          </cell>
        </row>
        <row r="326">
          <cell r="C326" t="str">
            <v>Unemployment rate</v>
          </cell>
          <cell r="D326">
            <v>7.7</v>
          </cell>
          <cell r="E326">
            <v>7.1</v>
          </cell>
          <cell r="F326">
            <v>6.9</v>
          </cell>
          <cell r="G326">
            <v>6.4</v>
          </cell>
        </row>
        <row r="327">
          <cell r="B327" t="str">
            <v>Other Indicators</v>
          </cell>
          <cell r="C327" t="str">
            <v>Curr. account balance*</v>
          </cell>
          <cell r="D327">
            <v>5.7</v>
          </cell>
          <cell r="E327">
            <v>5.0999999999999996</v>
          </cell>
          <cell r="F327">
            <v>4.7</v>
          </cell>
          <cell r="G327">
            <v>4.3</v>
          </cell>
        </row>
        <row r="328">
          <cell r="C328" t="str">
            <v>Inflation rate (HICP)</v>
          </cell>
          <cell r="D328">
            <v>1.6</v>
          </cell>
          <cell r="E328">
            <v>3.2</v>
          </cell>
          <cell r="F328">
            <v>0.5</v>
          </cell>
          <cell r="G328">
            <v>1.8</v>
          </cell>
        </row>
        <row r="329">
          <cell r="C329" t="str">
            <v>Unemployment rate</v>
          </cell>
          <cell r="D329">
            <v>8.3000000000000007</v>
          </cell>
          <cell r="E329">
            <v>8.1</v>
          </cell>
          <cell r="F329">
            <v>8.8000000000000007</v>
          </cell>
          <cell r="G329">
            <v>9.3000000000000007</v>
          </cell>
        </row>
        <row r="330">
          <cell r="B330" t="str">
            <v>CONSENSUS FORECASTS</v>
          </cell>
          <cell r="C330" t="str">
            <v>Curr. account balance*</v>
          </cell>
          <cell r="D330">
            <v>-1.2</v>
          </cell>
          <cell r="E330">
            <v>-2.4</v>
          </cell>
          <cell r="F330">
            <v>-3.5</v>
          </cell>
          <cell r="G330">
            <v>-2.7</v>
          </cell>
        </row>
        <row r="331">
          <cell r="C331" t="str">
            <v>Public budget balance*</v>
          </cell>
          <cell r="D331">
            <v>-2.7</v>
          </cell>
          <cell r="E331">
            <v>-2.9</v>
          </cell>
          <cell r="F331">
            <v>-5</v>
          </cell>
          <cell r="G331">
            <v>-5.2</v>
          </cell>
        </row>
        <row r="332">
          <cell r="C332" t="str">
            <v>Real GDP growth</v>
          </cell>
          <cell r="E332">
            <v>3</v>
          </cell>
          <cell r="F332">
            <v>0.5</v>
          </cell>
        </row>
        <row r="333">
          <cell r="B333" t="str">
            <v>Consensus forecasts</v>
          </cell>
          <cell r="C333" t="str">
            <v>Inflation rate</v>
          </cell>
          <cell r="E333">
            <v>2.2999999999999998</v>
          </cell>
          <cell r="F333">
            <v>1.8</v>
          </cell>
        </row>
        <row r="334">
          <cell r="C334" t="str">
            <v>Date of survey: March 9, 09</v>
          </cell>
        </row>
        <row r="335">
          <cell r="C335" t="str">
            <v>Real GDP-growth</v>
          </cell>
          <cell r="D335">
            <v>2.4</v>
          </cell>
          <cell r="E335">
            <v>0.7</v>
          </cell>
          <cell r="F335">
            <v>-2</v>
          </cell>
          <cell r="G335">
            <v>0.6</v>
          </cell>
        </row>
        <row r="336">
          <cell r="B336" t="str">
            <v>*) percent of GDP</v>
          </cell>
          <cell r="C336" t="str">
            <v>Inflation rate</v>
          </cell>
          <cell r="D336">
            <v>1.7</v>
          </cell>
          <cell r="E336">
            <v>2.8</v>
          </cell>
          <cell r="F336">
            <v>0.4</v>
          </cell>
          <cell r="G336">
            <v>1.4</v>
          </cell>
        </row>
        <row r="339">
          <cell r="B339" t="str">
            <v>*) percent of GDP</v>
          </cell>
        </row>
        <row r="346">
          <cell r="B346" t="str">
            <v>Italy - Macroeconomic Forecast</v>
          </cell>
          <cell r="D346">
            <v>2010</v>
          </cell>
          <cell r="E346">
            <v>2011</v>
          </cell>
          <cell r="F346">
            <v>2012</v>
          </cell>
          <cell r="G346">
            <v>2013</v>
          </cell>
        </row>
        <row r="348">
          <cell r="D348">
            <v>2007</v>
          </cell>
          <cell r="E348">
            <v>2008</v>
          </cell>
          <cell r="F348">
            <v>2009</v>
          </cell>
          <cell r="G348">
            <v>2010</v>
          </cell>
        </row>
        <row r="349">
          <cell r="B349" t="str">
            <v>REAL GDP GROWTH</v>
          </cell>
          <cell r="D349">
            <v>1.4</v>
          </cell>
          <cell r="E349">
            <v>1.7</v>
          </cell>
          <cell r="F349">
            <v>0.7</v>
          </cell>
          <cell r="G349">
            <v>1.1000000000000001</v>
          </cell>
        </row>
        <row r="350">
          <cell r="B350" t="str">
            <v>Real GDP growth</v>
          </cell>
          <cell r="C350" t="str">
            <v>Private consumption</v>
          </cell>
          <cell r="D350">
            <v>1.4645151241982433</v>
          </cell>
          <cell r="E350">
            <v>-1.0430330601321458</v>
          </cell>
          <cell r="F350">
            <v>-3.6355034156631945</v>
          </cell>
          <cell r="G350">
            <v>0.94931158320309805</v>
          </cell>
        </row>
        <row r="351">
          <cell r="C351" t="str">
            <v>Private consumption</v>
          </cell>
          <cell r="D351">
            <v>1.1898919523399627</v>
          </cell>
          <cell r="E351">
            <v>-0.87390811177542105</v>
          </cell>
          <cell r="F351">
            <v>-1.1922958788328799</v>
          </cell>
          <cell r="G351">
            <v>1.1806193095010258</v>
          </cell>
        </row>
        <row r="352">
          <cell r="C352" t="str">
            <v>Public consumption</v>
          </cell>
          <cell r="D352">
            <v>1.0215155232613284</v>
          </cell>
          <cell r="E352">
            <v>0.64648965071651787</v>
          </cell>
          <cell r="F352">
            <v>1.617092980331222</v>
          </cell>
          <cell r="G352">
            <v>2.0648284310574354</v>
          </cell>
        </row>
        <row r="353">
          <cell r="C353" t="str">
            <v>Investment</v>
          </cell>
          <cell r="D353">
            <v>1.5885717235708228</v>
          </cell>
          <cell r="E353">
            <v>-2.9434291003466484</v>
          </cell>
          <cell r="F353">
            <v>-11.100395242110366</v>
          </cell>
          <cell r="G353">
            <v>0.94630647322222217</v>
          </cell>
        </row>
        <row r="354">
          <cell r="C354" t="str">
            <v>Exports</v>
          </cell>
          <cell r="D354">
            <v>4.0139586634748241</v>
          </cell>
          <cell r="E354">
            <v>-3.7137284775009931</v>
          </cell>
          <cell r="F354">
            <v>-11.801977766550891</v>
          </cell>
          <cell r="G354">
            <v>2.5431162163721979</v>
          </cell>
        </row>
        <row r="355">
          <cell r="C355" t="str">
            <v>Imports</v>
          </cell>
          <cell r="D355">
            <v>3.3246968026460877</v>
          </cell>
          <cell r="E355">
            <v>-4.4704451238055611</v>
          </cell>
          <cell r="F355">
            <v>-7.8589297109535323</v>
          </cell>
          <cell r="G355">
            <v>3.8549272854530443</v>
          </cell>
        </row>
        <row r="356">
          <cell r="B356" t="str">
            <v>OTHER INDICATORS</v>
          </cell>
        </row>
        <row r="357">
          <cell r="B357" t="str">
            <v>Other Indicators</v>
          </cell>
          <cell r="C357" t="str">
            <v>Inflation rate (HICP)</v>
          </cell>
          <cell r="D357">
            <v>1.7355320375941119</v>
          </cell>
          <cell r="E357">
            <v>2.2000000000000002</v>
          </cell>
          <cell r="F357">
            <v>2.1</v>
          </cell>
          <cell r="G357">
            <v>2.2000000000000002</v>
          </cell>
        </row>
        <row r="358">
          <cell r="C358" t="str">
            <v>Inflation rate (HICP)</v>
          </cell>
          <cell r="D358">
            <v>2</v>
          </cell>
          <cell r="E358">
            <v>3.4931193151728746</v>
          </cell>
          <cell r="F358">
            <v>0.8</v>
          </cell>
          <cell r="G358">
            <v>1.8252046209949284</v>
          </cell>
        </row>
        <row r="359">
          <cell r="C359" t="str">
            <v>Unemployment rate</v>
          </cell>
          <cell r="D359">
            <v>6.2</v>
          </cell>
          <cell r="E359">
            <v>6.8</v>
          </cell>
          <cell r="F359">
            <v>7.9</v>
          </cell>
          <cell r="G359">
            <v>8.5</v>
          </cell>
        </row>
        <row r="360">
          <cell r="C360" t="str">
            <v>Curr. account balance*</v>
          </cell>
          <cell r="D360">
            <v>-2.4</v>
          </cell>
          <cell r="E360">
            <v>-3.1</v>
          </cell>
          <cell r="F360">
            <v>-3.5</v>
          </cell>
          <cell r="G360">
            <v>-3.8</v>
          </cell>
        </row>
        <row r="361">
          <cell r="C361" t="str">
            <v>Public budget balance*</v>
          </cell>
          <cell r="D361">
            <v>-1.5</v>
          </cell>
          <cell r="E361">
            <v>-2.5</v>
          </cell>
          <cell r="F361">
            <v>-4.4000000000000004</v>
          </cell>
          <cell r="G361">
            <v>-3.6</v>
          </cell>
        </row>
        <row r="362">
          <cell r="B362" t="str">
            <v>CONSENSUS FORECASTS</v>
          </cell>
        </row>
        <row r="363">
          <cell r="B363" t="str">
            <v>Consensus forecasts</v>
          </cell>
          <cell r="C363" t="str">
            <v>Date of survey: Jan 09, 2012</v>
          </cell>
        </row>
        <row r="364">
          <cell r="C364" t="str">
            <v>Date of survey: March 9, 09</v>
          </cell>
          <cell r="E364">
            <v>1.6</v>
          </cell>
          <cell r="F364">
            <v>0</v>
          </cell>
        </row>
        <row r="365">
          <cell r="C365" t="str">
            <v>Real GDP-growth</v>
          </cell>
          <cell r="D365">
            <v>1.9</v>
          </cell>
          <cell r="E365">
            <v>2.1</v>
          </cell>
          <cell r="F365">
            <v>1.7</v>
          </cell>
          <cell r="G365">
            <v>0.3</v>
          </cell>
        </row>
        <row r="366">
          <cell r="C366" t="str">
            <v>Inflation rate</v>
          </cell>
          <cell r="D366">
            <v>2.1</v>
          </cell>
          <cell r="E366">
            <v>3.3</v>
          </cell>
          <cell r="F366">
            <v>0.9</v>
          </cell>
          <cell r="G366">
            <v>1.6</v>
          </cell>
        </row>
        <row r="368">
          <cell r="B368" t="str">
            <v>*) percent of GDP</v>
          </cell>
        </row>
        <row r="369">
          <cell r="B369" t="str">
            <v>*) percent of GDP</v>
          </cell>
        </row>
        <row r="376">
          <cell r="B376" t="str">
            <v>Spain - Macroeconomic Forecast</v>
          </cell>
        </row>
        <row r="378">
          <cell r="D378">
            <v>2007</v>
          </cell>
          <cell r="E378">
            <v>2008</v>
          </cell>
          <cell r="F378">
            <v>2009</v>
          </cell>
          <cell r="G378">
            <v>2010</v>
          </cell>
        </row>
        <row r="380">
          <cell r="B380" t="str">
            <v>Real GDP growth</v>
          </cell>
          <cell r="D380">
            <v>3.6619022226846454</v>
          </cell>
          <cell r="E380">
            <v>1.1585278641383212</v>
          </cell>
          <cell r="F380">
            <v>-2.604869584469057</v>
          </cell>
          <cell r="G380">
            <v>0.54124731986152597</v>
          </cell>
        </row>
        <row r="381">
          <cell r="B381" t="str">
            <v>REAL GDP GROWTH</v>
          </cell>
          <cell r="C381" t="str">
            <v>Private consumption</v>
          </cell>
          <cell r="D381">
            <v>3.4582784195157359</v>
          </cell>
          <cell r="E381">
            <v>0.11531504528299763</v>
          </cell>
          <cell r="F381">
            <v>-2.7859910754021513</v>
          </cell>
          <cell r="G381">
            <v>0.26481073609193118</v>
          </cell>
        </row>
        <row r="382">
          <cell r="C382" t="str">
            <v>Public consumption</v>
          </cell>
          <cell r="D382">
            <v>4.8555912974300526</v>
          </cell>
          <cell r="E382">
            <v>5.2812487629804536</v>
          </cell>
          <cell r="F382">
            <v>8.0118420623202127</v>
          </cell>
          <cell r="G382">
            <v>7.3854987767007003</v>
          </cell>
        </row>
        <row r="383">
          <cell r="C383" t="str">
            <v>Investment</v>
          </cell>
          <cell r="D383">
            <v>5.3410919565777704</v>
          </cell>
          <cell r="E383">
            <v>-2.992374530001797</v>
          </cell>
          <cell r="F383">
            <v>-12.790952575854178</v>
          </cell>
          <cell r="G383">
            <v>-2.3961873831854774</v>
          </cell>
        </row>
        <row r="384">
          <cell r="C384" t="str">
            <v>Exports</v>
          </cell>
          <cell r="D384">
            <v>4.856021170285004</v>
          </cell>
          <cell r="E384">
            <v>0.65376297667621941</v>
          </cell>
          <cell r="F384">
            <v>-13.893489474943095</v>
          </cell>
          <cell r="G384">
            <v>2.5927536958089092</v>
          </cell>
        </row>
        <row r="385">
          <cell r="C385" t="str">
            <v>Imports</v>
          </cell>
          <cell r="D385">
            <v>6.2163744228568447</v>
          </cell>
          <cell r="E385">
            <v>-2.5245598120048385</v>
          </cell>
          <cell r="F385">
            <v>-14.895785093929774</v>
          </cell>
          <cell r="G385">
            <v>3.8545497164515439</v>
          </cell>
        </row>
        <row r="386">
          <cell r="C386" t="str">
            <v>Imports</v>
          </cell>
          <cell r="D386">
            <v>10.290254538866662</v>
          </cell>
          <cell r="E386">
            <v>4.2</v>
          </cell>
          <cell r="F386">
            <v>2.2999999999999998</v>
          </cell>
          <cell r="G386">
            <v>1.9</v>
          </cell>
        </row>
        <row r="387">
          <cell r="B387" t="str">
            <v>Other Indicators</v>
          </cell>
        </row>
        <row r="388">
          <cell r="B388" t="str">
            <v>OTHER INDICATORS</v>
          </cell>
          <cell r="C388" t="str">
            <v>Inflation rate (HICP)</v>
          </cell>
          <cell r="D388">
            <v>2.8</v>
          </cell>
          <cell r="E388">
            <v>4.0999999999999996</v>
          </cell>
          <cell r="F388">
            <v>0.5</v>
          </cell>
          <cell r="G388">
            <v>2.5</v>
          </cell>
        </row>
        <row r="389">
          <cell r="C389" t="str">
            <v>Unemployment rate</v>
          </cell>
          <cell r="D389">
            <v>8.3000000000000007</v>
          </cell>
          <cell r="E389">
            <v>11.3</v>
          </cell>
          <cell r="F389">
            <v>16</v>
          </cell>
          <cell r="G389">
            <v>18</v>
          </cell>
        </row>
        <row r="390">
          <cell r="C390" t="str">
            <v>Curr. account balance*</v>
          </cell>
          <cell r="D390">
            <v>-10.1</v>
          </cell>
          <cell r="E390">
            <v>-9.6</v>
          </cell>
          <cell r="F390">
            <v>-7.6201507265813717</v>
          </cell>
          <cell r="G390">
            <v>-6.6676318857587002</v>
          </cell>
        </row>
        <row r="391">
          <cell r="C391" t="str">
            <v>Public budget balance*</v>
          </cell>
          <cell r="D391">
            <v>2.2000000000000002</v>
          </cell>
          <cell r="E391">
            <v>-1.5</v>
          </cell>
          <cell r="F391">
            <v>-6.5</v>
          </cell>
          <cell r="G391">
            <v>-5.5</v>
          </cell>
        </row>
        <row r="392">
          <cell r="C392" t="str">
            <v>Public budget balance*</v>
          </cell>
          <cell r="D392">
            <v>-4.5999999999999996</v>
          </cell>
          <cell r="E392">
            <v>-4.4000000000000004</v>
          </cell>
          <cell r="F392">
            <v>-2.5</v>
          </cell>
          <cell r="G392">
            <v>-1.5</v>
          </cell>
        </row>
        <row r="393">
          <cell r="B393" t="str">
            <v>Consensus forecasts</v>
          </cell>
        </row>
        <row r="394">
          <cell r="B394" t="str">
            <v>CONSENSUS FORECASTS</v>
          </cell>
          <cell r="C394" t="str">
            <v>Date of survey: March 9, 09</v>
          </cell>
        </row>
        <row r="395">
          <cell r="C395" t="str">
            <v>Real GDP-growth</v>
          </cell>
          <cell r="D395">
            <v>3.9</v>
          </cell>
          <cell r="E395">
            <v>1.2</v>
          </cell>
          <cell r="F395">
            <v>-2.5</v>
          </cell>
          <cell r="G395">
            <v>-0.1</v>
          </cell>
        </row>
        <row r="396">
          <cell r="C396" t="str">
            <v>Inflation rate</v>
          </cell>
          <cell r="D396">
            <v>3.5</v>
          </cell>
          <cell r="E396">
            <v>0.6</v>
          </cell>
          <cell r="F396">
            <v>-1.3</v>
          </cell>
          <cell r="G396">
            <v>1.9</v>
          </cell>
        </row>
        <row r="397">
          <cell r="C397" t="str">
            <v>Inflation rate</v>
          </cell>
          <cell r="E397">
            <v>2.7</v>
          </cell>
          <cell r="F397">
            <v>2.2999999999999998</v>
          </cell>
        </row>
        <row r="399">
          <cell r="B399" t="str">
            <v>*) percent of GDP</v>
          </cell>
        </row>
        <row r="406">
          <cell r="B406" t="str">
            <v>United Kingdom - Macroeconomic Forecast</v>
          </cell>
        </row>
        <row r="407">
          <cell r="B407" t="str">
            <v>SPAIN – MACROECONOMIC FORECAST</v>
          </cell>
        </row>
        <row r="408">
          <cell r="D408">
            <v>2007</v>
          </cell>
          <cell r="E408">
            <v>2008</v>
          </cell>
          <cell r="F408">
            <v>2009</v>
          </cell>
          <cell r="G408">
            <v>2010</v>
          </cell>
        </row>
        <row r="410">
          <cell r="B410" t="str">
            <v>Real GDP growth</v>
          </cell>
          <cell r="D410">
            <v>3</v>
          </cell>
          <cell r="E410">
            <v>0.7</v>
          </cell>
          <cell r="F410">
            <v>-3</v>
          </cell>
          <cell r="G410">
            <v>0</v>
          </cell>
        </row>
        <row r="411">
          <cell r="C411" t="str">
            <v>Private consumption</v>
          </cell>
          <cell r="D411">
            <v>3.1</v>
          </cell>
          <cell r="E411">
            <v>1.7</v>
          </cell>
          <cell r="F411">
            <v>-2.7</v>
          </cell>
          <cell r="G411">
            <v>-1.4</v>
          </cell>
        </row>
        <row r="412">
          <cell r="C412" t="str">
            <v>Public consumption</v>
          </cell>
          <cell r="D412">
            <v>1.7</v>
          </cell>
          <cell r="E412">
            <v>3.5</v>
          </cell>
          <cell r="F412">
            <v>3.5</v>
          </cell>
          <cell r="G412">
            <v>2</v>
          </cell>
        </row>
        <row r="413">
          <cell r="B413" t="str">
            <v>REAL GDP GROWTH</v>
          </cell>
          <cell r="C413" t="str">
            <v>Investment</v>
          </cell>
          <cell r="D413">
            <v>7.2</v>
          </cell>
          <cell r="E413">
            <v>-4.3</v>
          </cell>
          <cell r="F413">
            <v>-7.4</v>
          </cell>
          <cell r="G413">
            <v>-0.6</v>
          </cell>
        </row>
        <row r="414">
          <cell r="C414" t="str">
            <v>Exports</v>
          </cell>
          <cell r="D414">
            <v>-4.2</v>
          </cell>
          <cell r="E414">
            <v>-0.1</v>
          </cell>
          <cell r="F414">
            <v>-8.9</v>
          </cell>
          <cell r="G414">
            <v>1</v>
          </cell>
        </row>
        <row r="415">
          <cell r="C415" t="str">
            <v>Imports</v>
          </cell>
          <cell r="D415">
            <v>-1.6</v>
          </cell>
          <cell r="E415">
            <v>-0.5</v>
          </cell>
          <cell r="F415">
            <v>-7.9</v>
          </cell>
          <cell r="G415">
            <v>-0.1</v>
          </cell>
        </row>
        <row r="416">
          <cell r="C416" t="str">
            <v>Investment</v>
          </cell>
          <cell r="D416">
            <v>-6.3</v>
          </cell>
          <cell r="E416">
            <v>-4.2</v>
          </cell>
          <cell r="F416">
            <v>0.4</v>
          </cell>
          <cell r="G416">
            <v>1.8</v>
          </cell>
        </row>
        <row r="417">
          <cell r="B417" t="str">
            <v>Other Indicators</v>
          </cell>
          <cell r="C417" t="str">
            <v>Exports</v>
          </cell>
          <cell r="D417">
            <v>13.5</v>
          </cell>
          <cell r="E417">
            <v>9.3000000000000007</v>
          </cell>
          <cell r="F417">
            <v>4.9000000000000004</v>
          </cell>
          <cell r="G417">
            <v>3.5</v>
          </cell>
        </row>
        <row r="418">
          <cell r="C418" t="str">
            <v>Inflation rate (HICP)</v>
          </cell>
          <cell r="D418">
            <v>2.2999999999999998</v>
          </cell>
          <cell r="E418">
            <v>3.6</v>
          </cell>
          <cell r="F418">
            <v>1.8</v>
          </cell>
          <cell r="G418">
            <v>2.2000000000000002</v>
          </cell>
        </row>
        <row r="419">
          <cell r="C419" t="str">
            <v>Unemployment rate</v>
          </cell>
          <cell r="D419">
            <v>5.4</v>
          </cell>
          <cell r="E419">
            <v>5.7</v>
          </cell>
          <cell r="F419">
            <v>7.5</v>
          </cell>
          <cell r="G419">
            <v>8.1</v>
          </cell>
        </row>
        <row r="420">
          <cell r="B420" t="str">
            <v>OTHER INDICATORS</v>
          </cell>
          <cell r="C420" t="str">
            <v>Curr. account balance*</v>
          </cell>
          <cell r="D420">
            <v>-2.8</v>
          </cell>
          <cell r="E420">
            <v>-1.9</v>
          </cell>
          <cell r="F420">
            <v>-1.8</v>
          </cell>
          <cell r="G420">
            <v>-1.8</v>
          </cell>
        </row>
        <row r="421">
          <cell r="C421" t="str">
            <v>Public budget balance*</v>
          </cell>
          <cell r="D421">
            <v>-2.8</v>
          </cell>
          <cell r="E421">
            <v>-4.3</v>
          </cell>
          <cell r="F421">
            <v>-9.5</v>
          </cell>
          <cell r="G421">
            <v>-8.5</v>
          </cell>
        </row>
        <row r="422">
          <cell r="C422" t="str">
            <v>Unemployment rate</v>
          </cell>
          <cell r="D422">
            <v>20.100000000000001</v>
          </cell>
          <cell r="E422">
            <v>21.5</v>
          </cell>
          <cell r="F422">
            <v>23.2</v>
          </cell>
          <cell r="G422">
            <v>23.4</v>
          </cell>
        </row>
        <row r="423">
          <cell r="B423" t="str">
            <v>Consensus forecasts</v>
          </cell>
          <cell r="C423" t="str">
            <v>Curr. account balance*</v>
          </cell>
          <cell r="D423">
            <v>-4.5999999999999996</v>
          </cell>
          <cell r="E423">
            <v>-4.7</v>
          </cell>
          <cell r="F423">
            <v>-4.7</v>
          </cell>
          <cell r="G423">
            <v>-4.8</v>
          </cell>
        </row>
        <row r="424">
          <cell r="C424" t="str">
            <v>Date of survey: March 9, 09</v>
          </cell>
          <cell r="D424">
            <v>-9.3000000000000007</v>
          </cell>
          <cell r="E424">
            <v>-7</v>
          </cell>
          <cell r="F424">
            <v>-4.4000000000000004</v>
          </cell>
          <cell r="G424">
            <v>-3</v>
          </cell>
        </row>
        <row r="425">
          <cell r="C425" t="str">
            <v>Real GDP-growth</v>
          </cell>
          <cell r="D425">
            <v>2.9</v>
          </cell>
          <cell r="E425">
            <v>0.7</v>
          </cell>
          <cell r="F425">
            <v>-3</v>
          </cell>
          <cell r="G425">
            <v>0.5</v>
          </cell>
        </row>
        <row r="426">
          <cell r="B426" t="str">
            <v>CONSENSUS FORECASTS</v>
          </cell>
          <cell r="C426" t="str">
            <v>Inflation rate</v>
          </cell>
          <cell r="D426">
            <v>2.2999999999999998</v>
          </cell>
          <cell r="E426">
            <v>3.6</v>
          </cell>
          <cell r="F426">
            <v>1</v>
          </cell>
          <cell r="G426">
            <v>1.8</v>
          </cell>
        </row>
        <row r="427">
          <cell r="C427" t="str">
            <v>Date of survey: Jan 09, 2012</v>
          </cell>
        </row>
        <row r="428">
          <cell r="C428" t="str">
            <v>Real GDP-growth</v>
          </cell>
          <cell r="E428">
            <v>0.7</v>
          </cell>
          <cell r="F428">
            <v>-0.4</v>
          </cell>
        </row>
        <row r="429">
          <cell r="B429" t="str">
            <v>*) percent of GDP</v>
          </cell>
          <cell r="C429" t="str">
            <v>Inflation rate</v>
          </cell>
          <cell r="E429">
            <v>3.1</v>
          </cell>
          <cell r="F429">
            <v>1.6</v>
          </cell>
        </row>
        <row r="436">
          <cell r="B436" t="str">
            <v>Switzerland - Macroeconomic Forecast</v>
          </cell>
        </row>
        <row r="438">
          <cell r="D438">
            <v>2007</v>
          </cell>
          <cell r="E438">
            <v>2008</v>
          </cell>
          <cell r="F438">
            <v>2009</v>
          </cell>
          <cell r="G438">
            <v>2010</v>
          </cell>
        </row>
        <row r="439">
          <cell r="B439" t="str">
            <v>UNITED KINGDOM – MACROECONOMIC FORECAST</v>
          </cell>
        </row>
        <row r="440">
          <cell r="B440" t="str">
            <v>Real GDP growth</v>
          </cell>
          <cell r="D440">
            <v>3.3259622327499683</v>
          </cell>
          <cell r="E440">
            <v>1.6322572929694967</v>
          </cell>
          <cell r="F440">
            <v>-2.3754782244474915</v>
          </cell>
          <cell r="G440">
            <v>0.81034665397337058</v>
          </cell>
        </row>
        <row r="441">
          <cell r="C441" t="str">
            <v>Private consumption</v>
          </cell>
          <cell r="D441">
            <v>2.1226461339792113</v>
          </cell>
          <cell r="E441">
            <v>1.7265884419623845</v>
          </cell>
          <cell r="F441">
            <v>0.31194918747614597</v>
          </cell>
          <cell r="G441">
            <v>0.82784873035230966</v>
          </cell>
        </row>
        <row r="442">
          <cell r="C442" t="str">
            <v>Public consumption</v>
          </cell>
          <cell r="D442">
            <v>2010</v>
          </cell>
          <cell r="E442">
            <v>2011</v>
          </cell>
          <cell r="F442">
            <v>2012</v>
          </cell>
          <cell r="G442">
            <v>2013</v>
          </cell>
        </row>
        <row r="443">
          <cell r="C443" t="str">
            <v>Investment</v>
          </cell>
          <cell r="D443">
            <v>5.3720042965236914</v>
          </cell>
          <cell r="E443">
            <v>-1.6899742216178293</v>
          </cell>
          <cell r="F443">
            <v>-6.8244994154444178</v>
          </cell>
          <cell r="G443">
            <v>0.52341111770934923</v>
          </cell>
        </row>
        <row r="444">
          <cell r="C444" t="str">
            <v>Exports</v>
          </cell>
          <cell r="D444">
            <v>9.4190391930794917</v>
          </cell>
          <cell r="E444">
            <v>2.345079469641731</v>
          </cell>
          <cell r="F444">
            <v>-11.685765310678576</v>
          </cell>
          <cell r="G444">
            <v>2.4146470306420253</v>
          </cell>
        </row>
        <row r="445">
          <cell r="B445" t="str">
            <v>REAL GDP GROWTH</v>
          </cell>
          <cell r="C445" t="str">
            <v>Imports</v>
          </cell>
          <cell r="D445">
            <v>5.9141878045813279</v>
          </cell>
          <cell r="E445">
            <v>-0.21345224144142527</v>
          </cell>
          <cell r="F445">
            <v>-8.8407614292947976</v>
          </cell>
          <cell r="G445">
            <v>2.8493697013133312</v>
          </cell>
        </row>
        <row r="446">
          <cell r="C446" t="str">
            <v>Private consumption</v>
          </cell>
          <cell r="D446">
            <v>1.1000000000000001</v>
          </cell>
          <cell r="E446">
            <v>-1</v>
          </cell>
          <cell r="F446">
            <v>0.4</v>
          </cell>
          <cell r="G446">
            <v>0.2</v>
          </cell>
        </row>
        <row r="447">
          <cell r="B447" t="str">
            <v>Other Indicators</v>
          </cell>
          <cell r="C447" t="str">
            <v>Public consumption</v>
          </cell>
          <cell r="D447">
            <v>1.5</v>
          </cell>
          <cell r="E447">
            <v>2.1</v>
          </cell>
          <cell r="F447">
            <v>0.8</v>
          </cell>
          <cell r="G447">
            <v>0</v>
          </cell>
        </row>
        <row r="448">
          <cell r="C448" t="str">
            <v>Inflation rate</v>
          </cell>
          <cell r="D448">
            <v>0.7</v>
          </cell>
          <cell r="E448">
            <v>2.4</v>
          </cell>
          <cell r="F448">
            <v>-0.4</v>
          </cell>
          <cell r="G448">
            <v>0.7</v>
          </cell>
        </row>
        <row r="449">
          <cell r="C449" t="str">
            <v>Unemployment rate</v>
          </cell>
          <cell r="D449">
            <v>2.8</v>
          </cell>
          <cell r="E449">
            <v>2.6</v>
          </cell>
          <cell r="F449">
            <v>3.9</v>
          </cell>
          <cell r="G449">
            <v>4.8</v>
          </cell>
        </row>
        <row r="450">
          <cell r="C450" t="str">
            <v>Curr. account balance*</v>
          </cell>
          <cell r="D450">
            <v>15.8</v>
          </cell>
          <cell r="E450">
            <v>15</v>
          </cell>
          <cell r="F450">
            <v>14</v>
          </cell>
          <cell r="G450">
            <v>14.5</v>
          </cell>
        </row>
        <row r="451">
          <cell r="C451" t="str">
            <v>Public budget balance*</v>
          </cell>
          <cell r="D451">
            <v>-0.1</v>
          </cell>
          <cell r="E451">
            <v>-0.9</v>
          </cell>
          <cell r="F451">
            <v>-3</v>
          </cell>
          <cell r="G451">
            <v>-2.2000000000000002</v>
          </cell>
        </row>
        <row r="452">
          <cell r="B452" t="str">
            <v>OTHER INDICATORS</v>
          </cell>
        </row>
        <row r="453">
          <cell r="B453" t="str">
            <v>Consensus forecasts</v>
          </cell>
          <cell r="C453" t="str">
            <v>Inflation rate (HICP)</v>
          </cell>
          <cell r="D453">
            <v>3.3</v>
          </cell>
          <cell r="E453">
            <v>4.5</v>
          </cell>
          <cell r="F453">
            <v>2.4</v>
          </cell>
          <cell r="G453">
            <v>2.2999999999999998</v>
          </cell>
        </row>
        <row r="454">
          <cell r="C454" t="str">
            <v>Date of survey: March 9, 09</v>
          </cell>
          <cell r="D454">
            <v>7.9</v>
          </cell>
          <cell r="E454">
            <v>8.1</v>
          </cell>
          <cell r="F454">
            <v>8.1</v>
          </cell>
          <cell r="G454">
            <v>8</v>
          </cell>
        </row>
        <row r="455">
          <cell r="C455" t="str">
            <v>Real GDP-growth</v>
          </cell>
          <cell r="D455">
            <v>3.2</v>
          </cell>
          <cell r="E455">
            <v>1.6</v>
          </cell>
          <cell r="F455">
            <v>-1.6</v>
          </cell>
          <cell r="G455">
            <v>0.6</v>
          </cell>
        </row>
        <row r="456">
          <cell r="C456" t="str">
            <v>Inflation rate</v>
          </cell>
          <cell r="D456">
            <v>1.1000000000000001</v>
          </cell>
          <cell r="E456">
            <v>2.4</v>
          </cell>
          <cell r="F456">
            <v>0</v>
          </cell>
          <cell r="G456">
            <v>0.8</v>
          </cell>
        </row>
        <row r="458">
          <cell r="B458" t="str">
            <v>CONSENSUS FORECASTS</v>
          </cell>
        </row>
        <row r="459">
          <cell r="B459" t="str">
            <v>*) percent of GDP</v>
          </cell>
          <cell r="C459" t="str">
            <v>Date of survey: Jan 09, 2012</v>
          </cell>
        </row>
        <row r="466">
          <cell r="B466" t="str">
            <v>USA - Macroeconomic Forecast</v>
          </cell>
        </row>
        <row r="468">
          <cell r="D468">
            <v>2007</v>
          </cell>
          <cell r="E468">
            <v>2008</v>
          </cell>
          <cell r="F468">
            <v>2009</v>
          </cell>
          <cell r="G468">
            <v>2010</v>
          </cell>
        </row>
        <row r="470">
          <cell r="B470" t="str">
            <v>Real GDP growth</v>
          </cell>
          <cell r="D470">
            <v>2.027689549463787</v>
          </cell>
          <cell r="E470">
            <v>1.1113859023421071</v>
          </cell>
          <cell r="F470">
            <v>-2.1460452330808977</v>
          </cell>
          <cell r="G470">
            <v>1.4024600465342303</v>
          </cell>
        </row>
        <row r="471">
          <cell r="B471" t="str">
            <v>SWITZERLAND – MACROECONOMIC FORECAST</v>
          </cell>
          <cell r="C471" t="str">
            <v>Private consumption</v>
          </cell>
          <cell r="D471">
            <v>2.7883558508766697</v>
          </cell>
          <cell r="E471">
            <v>0.23416295075611515</v>
          </cell>
          <cell r="F471">
            <v>-2.6416932357571881</v>
          </cell>
          <cell r="G471">
            <v>0.83943973636769442</v>
          </cell>
        </row>
        <row r="472">
          <cell r="C472" t="str">
            <v>Public consumption</v>
          </cell>
          <cell r="D472">
            <v>1.8781231145283783</v>
          </cell>
          <cell r="E472">
            <v>2.7986576162057872</v>
          </cell>
          <cell r="F472">
            <v>4.9893272459632811</v>
          </cell>
          <cell r="G472">
            <v>3.4545013067526469</v>
          </cell>
        </row>
        <row r="473">
          <cell r="C473" t="str">
            <v>Investment</v>
          </cell>
          <cell r="D473">
            <v>-2.0937345387487198</v>
          </cell>
          <cell r="E473">
            <v>-3.4478006201906624</v>
          </cell>
          <cell r="F473">
            <v>-8.397302677960198</v>
          </cell>
          <cell r="G473">
            <v>1.7030690189245234</v>
          </cell>
        </row>
        <row r="474">
          <cell r="C474" t="str">
            <v>Exports</v>
          </cell>
          <cell r="D474">
            <v>2010</v>
          </cell>
          <cell r="E474">
            <v>2011</v>
          </cell>
          <cell r="F474">
            <v>2012</v>
          </cell>
          <cell r="G474">
            <v>2013</v>
          </cell>
        </row>
        <row r="475">
          <cell r="C475" t="str">
            <v>Imports</v>
          </cell>
          <cell r="D475">
            <v>2.1703940637909369</v>
          </cell>
          <cell r="E475">
            <v>-3.4551377111930748</v>
          </cell>
          <cell r="F475">
            <v>-7.6775467198265801</v>
          </cell>
          <cell r="G475">
            <v>2.1203908815373325</v>
          </cell>
        </row>
        <row r="477">
          <cell r="B477" t="str">
            <v>Other Indicators</v>
          </cell>
          <cell r="D477">
            <v>2.7140447254496269</v>
          </cell>
          <cell r="E477">
            <v>1.8033582348498056</v>
          </cell>
          <cell r="F477">
            <v>1.050254102987247</v>
          </cell>
          <cell r="G477">
            <v>1.5939896065803483</v>
          </cell>
        </row>
        <row r="478">
          <cell r="C478" t="str">
            <v>Inflation rate</v>
          </cell>
          <cell r="D478">
            <v>2.9</v>
          </cell>
          <cell r="E478">
            <v>3.8</v>
          </cell>
          <cell r="F478">
            <v>-0.2</v>
          </cell>
          <cell r="G478">
            <v>2.7</v>
          </cell>
        </row>
        <row r="479">
          <cell r="C479" t="str">
            <v>Unemployment rate</v>
          </cell>
          <cell r="D479">
            <v>4.5999999999999996</v>
          </cell>
          <cell r="E479">
            <v>5.8</v>
          </cell>
          <cell r="F479">
            <v>9.1999999999999993</v>
          </cell>
          <cell r="G479">
            <v>9.6</v>
          </cell>
        </row>
        <row r="480">
          <cell r="C480" t="str">
            <v>Curr. account balance*</v>
          </cell>
          <cell r="D480">
            <v>-5.3</v>
          </cell>
          <cell r="E480">
            <v>-4.7</v>
          </cell>
          <cell r="F480">
            <v>-3.6</v>
          </cell>
          <cell r="G480">
            <v>-3.5</v>
          </cell>
        </row>
        <row r="481">
          <cell r="C481" t="str">
            <v>Public budget balance*</v>
          </cell>
          <cell r="D481">
            <v>-1.2</v>
          </cell>
          <cell r="E481">
            <v>-3.2</v>
          </cell>
          <cell r="F481">
            <v>-12.5</v>
          </cell>
          <cell r="G481">
            <v>-8</v>
          </cell>
        </row>
        <row r="482">
          <cell r="C482" t="str">
            <v>Imports</v>
          </cell>
          <cell r="D482">
            <v>7.3228916362763963</v>
          </cell>
          <cell r="E482">
            <v>2.3927502069936324</v>
          </cell>
          <cell r="F482">
            <v>2.4738789091402147</v>
          </cell>
          <cell r="G482">
            <v>4.6241596928455531</v>
          </cell>
        </row>
        <row r="483">
          <cell r="B483" t="str">
            <v>Consensus forecasts</v>
          </cell>
        </row>
        <row r="484">
          <cell r="B484" t="str">
            <v>OTHER INDICATORS</v>
          </cell>
          <cell r="C484" t="str">
            <v>Date of survey: March 9, 09</v>
          </cell>
        </row>
        <row r="485">
          <cell r="C485" t="str">
            <v>Real GDP-growth</v>
          </cell>
          <cell r="D485">
            <v>2.9</v>
          </cell>
          <cell r="E485">
            <v>1.1000000000000001</v>
          </cell>
          <cell r="F485">
            <v>-2.8</v>
          </cell>
          <cell r="G485">
            <v>1.7</v>
          </cell>
        </row>
        <row r="486">
          <cell r="C486" t="str">
            <v>Inflation rate</v>
          </cell>
          <cell r="D486">
            <v>3.2</v>
          </cell>
          <cell r="E486">
            <v>3.8</v>
          </cell>
          <cell r="F486">
            <v>-0.9</v>
          </cell>
          <cell r="G486">
            <v>1.5</v>
          </cell>
        </row>
        <row r="487">
          <cell r="C487" t="str">
            <v>Curr. account balance*</v>
          </cell>
          <cell r="D487">
            <v>12.6</v>
          </cell>
          <cell r="E487">
            <v>10.5</v>
          </cell>
          <cell r="F487">
            <v>9</v>
          </cell>
          <cell r="G487">
            <v>8</v>
          </cell>
        </row>
        <row r="488">
          <cell r="C488" t="str">
            <v>Public budget balance*</v>
          </cell>
          <cell r="D488">
            <v>0.4</v>
          </cell>
          <cell r="E488">
            <v>0.8</v>
          </cell>
          <cell r="F488">
            <v>0</v>
          </cell>
          <cell r="G488">
            <v>0.3</v>
          </cell>
        </row>
        <row r="489">
          <cell r="B489" t="str">
            <v>*) percent of GDP</v>
          </cell>
        </row>
        <row r="496">
          <cell r="B496" t="str">
            <v>Japan - Macroeconomic Forecast</v>
          </cell>
        </row>
        <row r="498">
          <cell r="D498">
            <v>2007</v>
          </cell>
          <cell r="E498">
            <v>2008</v>
          </cell>
          <cell r="F498">
            <v>2009</v>
          </cell>
          <cell r="G498">
            <v>2010</v>
          </cell>
        </row>
        <row r="500">
          <cell r="B500" t="str">
            <v>Real GDP growth</v>
          </cell>
          <cell r="D500">
            <v>2.3577945693686075</v>
          </cell>
          <cell r="E500">
            <v>-0.74361233919537995</v>
          </cell>
          <cell r="F500">
            <v>-5.2</v>
          </cell>
          <cell r="G500">
            <v>0.8</v>
          </cell>
        </row>
        <row r="501">
          <cell r="C501" t="str">
            <v>Private consumption</v>
          </cell>
          <cell r="D501">
            <v>0.65673450611093642</v>
          </cell>
          <cell r="E501">
            <v>0.54433647574472843</v>
          </cell>
          <cell r="F501">
            <v>-0.9</v>
          </cell>
          <cell r="G501">
            <v>0.4</v>
          </cell>
        </row>
        <row r="502">
          <cell r="C502" t="str">
            <v>Public consumption</v>
          </cell>
          <cell r="D502">
            <v>1.993515979529235</v>
          </cell>
          <cell r="E502">
            <v>0.9</v>
          </cell>
          <cell r="F502">
            <v>3.6</v>
          </cell>
          <cell r="G502">
            <v>2.1</v>
          </cell>
        </row>
        <row r="503">
          <cell r="B503" t="str">
            <v>USA – MACROECONOMIC FORECAST</v>
          </cell>
          <cell r="C503" t="str">
            <v>Investment</v>
          </cell>
          <cell r="D503">
            <v>1.2001417552969116</v>
          </cell>
          <cell r="E503">
            <v>-4.7</v>
          </cell>
          <cell r="F503">
            <v>-8.4</v>
          </cell>
          <cell r="G503">
            <v>0.7</v>
          </cell>
        </row>
        <row r="504">
          <cell r="C504" t="str">
            <v>Exports</v>
          </cell>
          <cell r="D504">
            <v>8.407256790071429</v>
          </cell>
          <cell r="E504">
            <v>1.8688981549975665</v>
          </cell>
          <cell r="F504">
            <v>-20.399999999999999</v>
          </cell>
          <cell r="G504">
            <v>1.6</v>
          </cell>
        </row>
        <row r="505">
          <cell r="C505" t="str">
            <v>Imports</v>
          </cell>
          <cell r="D505">
            <v>1.4904290910537696</v>
          </cell>
          <cell r="E505">
            <v>1.0921767085067557</v>
          </cell>
          <cell r="F505">
            <v>2.5</v>
          </cell>
          <cell r="G505">
            <v>1.7509764221271098</v>
          </cell>
        </row>
        <row r="506">
          <cell r="D506">
            <v>2010</v>
          </cell>
          <cell r="E506">
            <v>2011</v>
          </cell>
          <cell r="F506">
            <v>2012</v>
          </cell>
          <cell r="G506">
            <v>2013</v>
          </cell>
        </row>
        <row r="507">
          <cell r="B507" t="str">
            <v>Other Indicators</v>
          </cell>
        </row>
        <row r="508">
          <cell r="C508" t="str">
            <v>Inflation rate</v>
          </cell>
          <cell r="D508">
            <v>0</v>
          </cell>
          <cell r="E508">
            <v>1.4</v>
          </cell>
          <cell r="F508">
            <v>-0.4</v>
          </cell>
          <cell r="G508">
            <v>0.1</v>
          </cell>
        </row>
        <row r="509">
          <cell r="B509" t="str">
            <v>REAL GDP GROWTH</v>
          </cell>
          <cell r="C509" t="str">
            <v>Unemployment rate</v>
          </cell>
          <cell r="D509">
            <v>3.9</v>
          </cell>
          <cell r="E509">
            <v>4</v>
          </cell>
          <cell r="F509">
            <v>5</v>
          </cell>
          <cell r="G509">
            <v>5</v>
          </cell>
        </row>
        <row r="510">
          <cell r="C510" t="str">
            <v>Curr. account balance*</v>
          </cell>
          <cell r="D510">
            <v>4.9000000000000004</v>
          </cell>
          <cell r="E510">
            <v>3.2</v>
          </cell>
          <cell r="F510">
            <v>1.8</v>
          </cell>
          <cell r="G510">
            <v>2.5</v>
          </cell>
        </row>
        <row r="511">
          <cell r="C511" t="str">
            <v>Public budget balance*</v>
          </cell>
          <cell r="D511">
            <v>-2.4</v>
          </cell>
          <cell r="E511">
            <v>-3.7</v>
          </cell>
          <cell r="F511">
            <v>-5</v>
          </cell>
          <cell r="G511">
            <v>-3.3</v>
          </cell>
        </row>
        <row r="512">
          <cell r="C512" t="str">
            <v>Investment</v>
          </cell>
          <cell r="D512">
            <v>2.0913222988618543</v>
          </cell>
          <cell r="E512">
            <v>4.1552094083763365</v>
          </cell>
          <cell r="F512">
            <v>5.6605900915063501</v>
          </cell>
          <cell r="G512">
            <v>5.3081023212234868</v>
          </cell>
        </row>
        <row r="513">
          <cell r="B513" t="str">
            <v>Consensus forecasts</v>
          </cell>
          <cell r="C513" t="str">
            <v>Exports</v>
          </cell>
          <cell r="D513">
            <v>11.323438362811856</v>
          </cell>
          <cell r="E513">
            <v>6.6575156325156257</v>
          </cell>
          <cell r="F513">
            <v>5.5149308316063212</v>
          </cell>
          <cell r="G513">
            <v>8.5732028845167747</v>
          </cell>
        </row>
        <row r="514">
          <cell r="C514" t="str">
            <v>Date of survey: March 9, 09</v>
          </cell>
          <cell r="D514">
            <v>12.527997409396335</v>
          </cell>
          <cell r="E514">
            <v>4.8874596817707783</v>
          </cell>
          <cell r="F514">
            <v>4.9729227016293294</v>
          </cell>
          <cell r="G514">
            <v>7.3361186012524229</v>
          </cell>
        </row>
        <row r="515">
          <cell r="C515" t="str">
            <v>Real GDP-growth</v>
          </cell>
          <cell r="D515">
            <v>2.4</v>
          </cell>
          <cell r="E515">
            <v>-0.7</v>
          </cell>
          <cell r="F515">
            <v>-5.8</v>
          </cell>
          <cell r="G515">
            <v>0.7</v>
          </cell>
        </row>
        <row r="516">
          <cell r="B516" t="str">
            <v>OTHER INDICATORS</v>
          </cell>
          <cell r="C516" t="str">
            <v>Inflation rate</v>
          </cell>
          <cell r="D516">
            <v>0.2</v>
          </cell>
          <cell r="E516">
            <v>1.4</v>
          </cell>
          <cell r="F516">
            <v>-1.1000000000000001</v>
          </cell>
          <cell r="G516">
            <v>-0.4</v>
          </cell>
        </row>
        <row r="517">
          <cell r="C517" t="str">
            <v>Inflation rate</v>
          </cell>
          <cell r="D517">
            <v>1.6</v>
          </cell>
          <cell r="E517">
            <v>3.2</v>
          </cell>
          <cell r="F517">
            <v>2.2999999999999998</v>
          </cell>
          <cell r="G517">
            <v>2.6</v>
          </cell>
        </row>
        <row r="518">
          <cell r="C518" t="str">
            <v>Unemployment rate</v>
          </cell>
          <cell r="D518">
            <v>9.6</v>
          </cell>
          <cell r="E518">
            <v>9</v>
          </cell>
          <cell r="F518">
            <v>8.6</v>
          </cell>
          <cell r="G518">
            <v>8.3000000000000007</v>
          </cell>
        </row>
        <row r="519">
          <cell r="B519" t="str">
            <v>*) percent of GDP</v>
          </cell>
          <cell r="C519" t="str">
            <v>Curr. account balance*</v>
          </cell>
          <cell r="D519">
            <v>-3.2</v>
          </cell>
          <cell r="E519">
            <v>-3.1</v>
          </cell>
          <cell r="F519">
            <v>-3.2</v>
          </cell>
          <cell r="G519">
            <v>-3.1</v>
          </cell>
        </row>
        <row r="526">
          <cell r="B526" t="str">
            <v>Netherlands - Macroeconomic Forecast</v>
          </cell>
        </row>
        <row r="528">
          <cell r="B528" t="str">
            <v>*) percent of GDP</v>
          </cell>
          <cell r="D528">
            <v>2007</v>
          </cell>
          <cell r="E528">
            <v>2008</v>
          </cell>
          <cell r="F528">
            <v>2009</v>
          </cell>
          <cell r="G528">
            <v>2010</v>
          </cell>
        </row>
        <row r="530">
          <cell r="B530" t="str">
            <v>Real GDP growth</v>
          </cell>
          <cell r="D530">
            <v>3.5</v>
          </cell>
          <cell r="E530">
            <v>2</v>
          </cell>
          <cell r="F530">
            <v>-3.1</v>
          </cell>
          <cell r="G530">
            <v>0.3</v>
          </cell>
        </row>
        <row r="531">
          <cell r="C531" t="str">
            <v>Private consumption</v>
          </cell>
          <cell r="D531">
            <v>2.1</v>
          </cell>
          <cell r="E531">
            <v>1.6</v>
          </cell>
          <cell r="F531">
            <v>1.1000000000000001</v>
          </cell>
          <cell r="G531">
            <v>1.1000000000000001</v>
          </cell>
        </row>
        <row r="532">
          <cell r="C532" t="str">
            <v>Public consumption</v>
          </cell>
          <cell r="D532">
            <v>3</v>
          </cell>
          <cell r="E532">
            <v>1.1000000000000001</v>
          </cell>
          <cell r="F532">
            <v>2.7</v>
          </cell>
          <cell r="G532">
            <v>1.5</v>
          </cell>
        </row>
        <row r="533">
          <cell r="C533" t="str">
            <v>Investment</v>
          </cell>
          <cell r="D533">
            <v>5.2</v>
          </cell>
          <cell r="E533">
            <v>6.5</v>
          </cell>
          <cell r="F533">
            <v>-5.7</v>
          </cell>
          <cell r="G533">
            <v>0.9</v>
          </cell>
        </row>
        <row r="534">
          <cell r="C534" t="str">
            <v>Exports</v>
          </cell>
          <cell r="D534">
            <v>6.5</v>
          </cell>
          <cell r="E534">
            <v>3</v>
          </cell>
          <cell r="F534">
            <v>-5</v>
          </cell>
          <cell r="G534">
            <v>2.1</v>
          </cell>
        </row>
        <row r="535">
          <cell r="B535" t="str">
            <v>JAPAN – MACROECONOMIC FORECAST</v>
          </cell>
          <cell r="C535" t="str">
            <v>Imports</v>
          </cell>
          <cell r="D535">
            <v>5.7</v>
          </cell>
          <cell r="E535">
            <v>4.4000000000000004</v>
          </cell>
          <cell r="F535">
            <v>-4</v>
          </cell>
          <cell r="G535">
            <v>2.2999999999999998</v>
          </cell>
        </row>
        <row r="537">
          <cell r="B537" t="str">
            <v>Other Indicators</v>
          </cell>
        </row>
        <row r="538">
          <cell r="C538" t="str">
            <v>Inflation rate</v>
          </cell>
          <cell r="D538">
            <v>2010</v>
          </cell>
          <cell r="E538">
            <v>2011</v>
          </cell>
          <cell r="F538">
            <v>2012</v>
          </cell>
          <cell r="G538">
            <v>2013</v>
          </cell>
        </row>
        <row r="539">
          <cell r="C539" t="str">
            <v>Unemployment rate</v>
          </cell>
          <cell r="D539">
            <v>3.2</v>
          </cell>
          <cell r="E539">
            <v>2.8</v>
          </cell>
          <cell r="F539">
            <v>4.0999999999999996</v>
          </cell>
          <cell r="G539">
            <v>4.8</v>
          </cell>
        </row>
        <row r="540">
          <cell r="C540" t="str">
            <v>Curr. account balance*</v>
          </cell>
          <cell r="D540">
            <v>7.7</v>
          </cell>
          <cell r="E540">
            <v>5</v>
          </cell>
          <cell r="F540">
            <v>2.8</v>
          </cell>
          <cell r="G540">
            <v>4.5</v>
          </cell>
        </row>
        <row r="541">
          <cell r="B541" t="str">
            <v>REAL GDP GROWTH</v>
          </cell>
          <cell r="C541" t="str">
            <v>Public budget balance*</v>
          </cell>
          <cell r="D541">
            <v>0.3</v>
          </cell>
          <cell r="E541">
            <v>0.5</v>
          </cell>
          <cell r="F541">
            <v>-2.2000000000000002</v>
          </cell>
          <cell r="G541">
            <v>-2.4</v>
          </cell>
        </row>
        <row r="542">
          <cell r="C542" t="str">
            <v>Private consumption</v>
          </cell>
          <cell r="D542">
            <v>2.6351462530641019</v>
          </cell>
          <cell r="E542">
            <v>-7.4327200360670531E-2</v>
          </cell>
          <cell r="F542">
            <v>1.6208180175476201</v>
          </cell>
          <cell r="G542">
            <v>1.5266736642422956</v>
          </cell>
        </row>
        <row r="543">
          <cell r="B543" t="str">
            <v>Consensus forecasts</v>
          </cell>
          <cell r="C543" t="str">
            <v>Public consumption</v>
          </cell>
          <cell r="D543">
            <v>2.1063953232640813</v>
          </cell>
          <cell r="E543">
            <v>2.0686854016597493</v>
          </cell>
          <cell r="F543">
            <v>2.1356082688561031</v>
          </cell>
          <cell r="G543">
            <v>1.5979067852711637</v>
          </cell>
        </row>
        <row r="544">
          <cell r="C544" t="str">
            <v>Date of survey: March 9, 09</v>
          </cell>
          <cell r="D544">
            <v>-0.1026104004352959</v>
          </cell>
          <cell r="E544">
            <v>-7.2003009052664879E-2</v>
          </cell>
          <cell r="F544">
            <v>3.0522135246052216</v>
          </cell>
          <cell r="G544">
            <v>2.5688677625714433</v>
          </cell>
        </row>
        <row r="545">
          <cell r="C545" t="str">
            <v>Real GDP-growth</v>
          </cell>
          <cell r="D545">
            <v>3</v>
          </cell>
          <cell r="E545">
            <v>2</v>
          </cell>
          <cell r="F545">
            <v>-2.4</v>
          </cell>
          <cell r="G545">
            <v>0.2</v>
          </cell>
        </row>
        <row r="546">
          <cell r="C546" t="str">
            <v>Inflation rate</v>
          </cell>
          <cell r="D546">
            <v>1.4</v>
          </cell>
          <cell r="E546">
            <v>2.5</v>
          </cell>
          <cell r="F546">
            <v>1.1000000000000001</v>
          </cell>
          <cell r="G546">
            <v>1.1000000000000001</v>
          </cell>
        </row>
        <row r="548">
          <cell r="B548" t="str">
            <v>OTHER INDICATORS</v>
          </cell>
        </row>
        <row r="549">
          <cell r="B549" t="str">
            <v>*) percent of GDP</v>
          </cell>
          <cell r="C549" t="str">
            <v>Inflation rate</v>
          </cell>
          <cell r="D549">
            <v>-0.7</v>
          </cell>
          <cell r="E549">
            <v>-0.3</v>
          </cell>
          <cell r="F549">
            <v>0</v>
          </cell>
          <cell r="G549">
            <v>0.1</v>
          </cell>
        </row>
        <row r="553">
          <cell r="B553" t="str">
            <v>China - Macroeconomic Forecast</v>
          </cell>
        </row>
        <row r="554">
          <cell r="B554" t="str">
            <v>CONSENSUS FORECASTS</v>
          </cell>
        </row>
        <row r="555">
          <cell r="C555" t="str">
            <v>Date of survey: Jan 09, 2012</v>
          </cell>
          <cell r="D555">
            <v>2007</v>
          </cell>
          <cell r="E555">
            <v>2008</v>
          </cell>
          <cell r="F555">
            <v>2009</v>
          </cell>
          <cell r="G555">
            <v>2010</v>
          </cell>
        </row>
        <row r="556">
          <cell r="C556" t="str">
            <v>Real GDP-growth</v>
          </cell>
          <cell r="E556">
            <v>-0.8</v>
          </cell>
          <cell r="F556">
            <v>1.9</v>
          </cell>
        </row>
        <row r="557">
          <cell r="B557" t="str">
            <v>Real GDP growth</v>
          </cell>
          <cell r="C557" t="str">
            <v>Inflation rate</v>
          </cell>
          <cell r="D557">
            <v>13</v>
          </cell>
          <cell r="E557">
            <v>9</v>
          </cell>
          <cell r="F557">
            <v>6</v>
          </cell>
          <cell r="G557">
            <v>8</v>
          </cell>
        </row>
        <row r="558">
          <cell r="C558" t="str">
            <v>Inflation rate</v>
          </cell>
          <cell r="D558">
            <v>4.8</v>
          </cell>
          <cell r="E558">
            <v>5.9</v>
          </cell>
          <cell r="F558">
            <v>-0.1</v>
          </cell>
          <cell r="G558">
            <v>1.5</v>
          </cell>
        </row>
        <row r="559">
          <cell r="C559" t="str">
            <v>Unemployment rate</v>
          </cell>
          <cell r="D559">
            <v>4</v>
          </cell>
          <cell r="E559">
            <v>4.2</v>
          </cell>
          <cell r="F559">
            <v>4.7</v>
          </cell>
          <cell r="G559">
            <v>4.5</v>
          </cell>
        </row>
        <row r="560">
          <cell r="B560" t="str">
            <v>*) percent of GDP</v>
          </cell>
          <cell r="C560" t="str">
            <v>Curr. account balance*</v>
          </cell>
          <cell r="D560">
            <v>11</v>
          </cell>
          <cell r="E560">
            <v>10.199999999999999</v>
          </cell>
          <cell r="F560">
            <v>9.6999999999999993</v>
          </cell>
          <cell r="G560">
            <v>9.3000000000000007</v>
          </cell>
        </row>
        <row r="561">
          <cell r="C561" t="str">
            <v>Public budget balance*</v>
          </cell>
          <cell r="D561">
            <v>0.6</v>
          </cell>
          <cell r="E561">
            <v>-0.7</v>
          </cell>
          <cell r="F561">
            <v>-3</v>
          </cell>
          <cell r="G561">
            <v>-2</v>
          </cell>
        </row>
        <row r="564">
          <cell r="B564" t="str">
            <v>*) percent of GDP</v>
          </cell>
        </row>
      </sheetData>
      <sheetData sheetId="20" refreshError="1">
        <row r="2">
          <cell r="D2">
            <v>2008</v>
          </cell>
          <cell r="E2">
            <v>2009</v>
          </cell>
          <cell r="F2">
            <v>2010</v>
          </cell>
          <cell r="G2" t="str">
            <v>2009 Q1</v>
          </cell>
          <cell r="H2" t="str">
            <v>Q2</v>
          </cell>
          <cell r="I2" t="str">
            <v>Q3</v>
          </cell>
          <cell r="J2" t="str">
            <v>Q4</v>
          </cell>
        </row>
        <row r="3">
          <cell r="B3" t="str">
            <v>PROGNOSE FÜR ANDERE LÄNDER</v>
          </cell>
        </row>
        <row r="4">
          <cell r="B4" t="str">
            <v>Norwegen</v>
          </cell>
        </row>
        <row r="5">
          <cell r="C5" t="str">
            <v>Wirtschaftswachstum (in % gg. Vj.)</v>
          </cell>
          <cell r="D5">
            <v>2</v>
          </cell>
          <cell r="E5">
            <v>0</v>
          </cell>
          <cell r="F5">
            <v>1.2</v>
          </cell>
          <cell r="G5">
            <v>0.1</v>
          </cell>
          <cell r="H5">
            <v>-0.3</v>
          </cell>
          <cell r="I5">
            <v>0.6</v>
          </cell>
          <cell r="J5">
            <v>-0.5</v>
          </cell>
        </row>
        <row r="6">
          <cell r="C6" t="str">
            <v>Inflation (in % gg. Vj.)</v>
          </cell>
          <cell r="D6">
            <v>3.4</v>
          </cell>
          <cell r="E6">
            <v>2.1</v>
          </cell>
          <cell r="F6">
            <v>1.7</v>
          </cell>
          <cell r="G6">
            <v>2.7</v>
          </cell>
          <cell r="H6">
            <v>3</v>
          </cell>
          <cell r="I6">
            <v>1.4</v>
          </cell>
          <cell r="J6">
            <v>1.5</v>
          </cell>
        </row>
        <row r="7">
          <cell r="C7" t="str">
            <v>Budgetsaldo (in % des BIP)</v>
          </cell>
          <cell r="D7">
            <v>2011</v>
          </cell>
          <cell r="E7">
            <v>2012</v>
          </cell>
          <cell r="F7">
            <v>2013</v>
          </cell>
          <cell r="G7" t="str">
            <v>2012 Q1</v>
          </cell>
          <cell r="H7" t="str">
            <v>Q2</v>
          </cell>
          <cell r="I7" t="str">
            <v>Q3</v>
          </cell>
          <cell r="J7" t="str">
            <v>Q4</v>
          </cell>
        </row>
        <row r="8">
          <cell r="C8" t="str">
            <v>Leistungsbilanz (in % des BIP)</v>
          </cell>
          <cell r="D8">
            <v>18.2</v>
          </cell>
          <cell r="E8">
            <v>15</v>
          </cell>
          <cell r="F8">
            <v>17</v>
          </cell>
        </row>
        <row r="9">
          <cell r="B9" t="str">
            <v>Norwegen</v>
          </cell>
        </row>
        <row r="10">
          <cell r="B10" t="str">
            <v>Schweden</v>
          </cell>
          <cell r="C10" t="str">
            <v>Wirtschaftswachstum (in % gg. Vj.)</v>
          </cell>
          <cell r="D10">
            <v>1.5</v>
          </cell>
          <cell r="E10">
            <v>1.7</v>
          </cell>
          <cell r="F10">
            <v>1.9</v>
          </cell>
          <cell r="G10">
            <v>2.2000000000000002</v>
          </cell>
          <cell r="H10">
            <v>2</v>
          </cell>
          <cell r="I10">
            <v>1.2</v>
          </cell>
          <cell r="J10">
            <v>1.4</v>
          </cell>
        </row>
        <row r="11">
          <cell r="C11" t="str">
            <v>Wirtschaftswachstum (in % gg. Vj.)</v>
          </cell>
          <cell r="D11">
            <v>-0.5</v>
          </cell>
          <cell r="E11">
            <v>-3.5</v>
          </cell>
          <cell r="F11">
            <v>1</v>
          </cell>
          <cell r="G11">
            <v>-4.5</v>
          </cell>
          <cell r="H11">
            <v>-4.5999999999999996</v>
          </cell>
          <cell r="I11">
            <v>-3.7</v>
          </cell>
          <cell r="J11">
            <v>-1.2</v>
          </cell>
        </row>
        <row r="12">
          <cell r="C12" t="str">
            <v>Inflation (in % gg. Vj.)</v>
          </cell>
          <cell r="D12">
            <v>3.4</v>
          </cell>
          <cell r="E12">
            <v>2</v>
          </cell>
          <cell r="F12">
            <v>2</v>
          </cell>
          <cell r="G12">
            <v>2.2999999999999998</v>
          </cell>
          <cell r="H12">
            <v>1.8</v>
          </cell>
          <cell r="I12">
            <v>1.7</v>
          </cell>
          <cell r="J12">
            <v>2.2999999999999998</v>
          </cell>
        </row>
        <row r="13">
          <cell r="C13" t="str">
            <v>Budgetsaldo (in % des BIP)</v>
          </cell>
          <cell r="D13">
            <v>2.7</v>
          </cell>
          <cell r="E13">
            <v>-3</v>
          </cell>
          <cell r="F13">
            <v>-2.5</v>
          </cell>
        </row>
        <row r="14">
          <cell r="C14" t="str">
            <v>Leistungsbilanz (in % des BIP)</v>
          </cell>
          <cell r="D14">
            <v>8</v>
          </cell>
          <cell r="E14">
            <v>6.5</v>
          </cell>
          <cell r="F14">
            <v>7.5</v>
          </cell>
        </row>
        <row r="15">
          <cell r="B15" t="str">
            <v>Schweden</v>
          </cell>
        </row>
        <row r="16">
          <cell r="B16" t="str">
            <v>Polen</v>
          </cell>
          <cell r="C16" t="str">
            <v>Wirtschaftswachstum (in % gg. Vj.)</v>
          </cell>
          <cell r="D16">
            <v>4.5999999999999996</v>
          </cell>
          <cell r="E16">
            <v>1.3</v>
          </cell>
          <cell r="F16">
            <v>1.7</v>
          </cell>
          <cell r="G16">
            <v>2.5</v>
          </cell>
          <cell r="H16">
            <v>1.6</v>
          </cell>
          <cell r="I16">
            <v>0.3</v>
          </cell>
          <cell r="J16">
            <v>0.8</v>
          </cell>
        </row>
        <row r="17">
          <cell r="C17" t="str">
            <v>Wirtschaftswachstum (in % gg. Vj.)</v>
          </cell>
          <cell r="D17">
            <v>4.8</v>
          </cell>
          <cell r="E17">
            <v>1.2</v>
          </cell>
          <cell r="F17">
            <v>3</v>
          </cell>
          <cell r="G17">
            <v>1.2</v>
          </cell>
          <cell r="H17">
            <v>0.6</v>
          </cell>
          <cell r="I17">
            <v>0.8</v>
          </cell>
          <cell r="J17">
            <v>2.2000000000000002</v>
          </cell>
        </row>
        <row r="18">
          <cell r="C18" t="str">
            <v>Inflation (in % gg. Vj.)</v>
          </cell>
          <cell r="D18">
            <v>4.2</v>
          </cell>
          <cell r="E18">
            <v>2.5</v>
          </cell>
          <cell r="F18">
            <v>2.2000000000000002</v>
          </cell>
          <cell r="G18">
            <v>3</v>
          </cell>
          <cell r="H18">
            <v>2.5</v>
          </cell>
          <cell r="I18">
            <v>2.2999999999999998</v>
          </cell>
          <cell r="J18">
            <v>2</v>
          </cell>
        </row>
        <row r="19">
          <cell r="C19" t="str">
            <v>Budgetsaldo (in % des BIP)</v>
          </cell>
          <cell r="D19">
            <v>-1.9</v>
          </cell>
          <cell r="E19">
            <v>-2.7</v>
          </cell>
          <cell r="F19">
            <v>-2.2999999999999998</v>
          </cell>
        </row>
        <row r="20">
          <cell r="C20" t="str">
            <v>Leistungsbilanz (in % des BIP)</v>
          </cell>
          <cell r="D20">
            <v>-5.5</v>
          </cell>
          <cell r="E20">
            <v>-5.9</v>
          </cell>
          <cell r="F20">
            <v>-5.3</v>
          </cell>
        </row>
        <row r="21">
          <cell r="B21" t="str">
            <v>Polen</v>
          </cell>
        </row>
        <row r="22">
          <cell r="B22" t="str">
            <v>Tschechien</v>
          </cell>
          <cell r="C22" t="str">
            <v>Wirtschaftswachstum (in % gg. Vj.)</v>
          </cell>
          <cell r="D22">
            <v>4.0999999999999996</v>
          </cell>
          <cell r="E22">
            <v>3.3</v>
          </cell>
          <cell r="F22">
            <v>3.8</v>
          </cell>
          <cell r="G22">
            <v>3.1</v>
          </cell>
          <cell r="H22">
            <v>3.3</v>
          </cell>
          <cell r="I22">
            <v>3.4</v>
          </cell>
          <cell r="J22">
            <v>3.6</v>
          </cell>
        </row>
        <row r="23">
          <cell r="C23" t="str">
            <v>Wirtschaftswachstum (in % gg. Vj.)</v>
          </cell>
          <cell r="D23">
            <v>3.1</v>
          </cell>
          <cell r="E23">
            <v>-0.8</v>
          </cell>
          <cell r="F23">
            <v>2.2999999999999998</v>
          </cell>
          <cell r="G23">
            <v>-1.1000000000000001</v>
          </cell>
          <cell r="H23">
            <v>-2</v>
          </cell>
          <cell r="I23">
            <v>-0.8</v>
          </cell>
          <cell r="J23">
            <v>0.5</v>
          </cell>
        </row>
        <row r="24">
          <cell r="C24" t="str">
            <v>Inflation (in % gg. Vj.)</v>
          </cell>
          <cell r="D24">
            <v>6.4</v>
          </cell>
          <cell r="E24">
            <v>1.5</v>
          </cell>
          <cell r="F24">
            <v>1.9</v>
          </cell>
          <cell r="G24">
            <v>2.1</v>
          </cell>
          <cell r="H24">
            <v>1.5</v>
          </cell>
          <cell r="I24">
            <v>1.1000000000000001</v>
          </cell>
          <cell r="J24">
            <v>1.3</v>
          </cell>
        </row>
        <row r="25">
          <cell r="C25" t="str">
            <v>Budgetsaldo (in % des BIP)</v>
          </cell>
          <cell r="D25">
            <v>-1.2</v>
          </cell>
          <cell r="E25">
            <v>-3.2</v>
          </cell>
          <cell r="F25">
            <v>-2.7</v>
          </cell>
        </row>
        <row r="26">
          <cell r="C26" t="str">
            <v>Leistungsbilanz (in % des BIP)</v>
          </cell>
          <cell r="D26">
            <v>-3.1</v>
          </cell>
          <cell r="E26">
            <v>-3.9</v>
          </cell>
          <cell r="F26">
            <v>-3.5</v>
          </cell>
        </row>
        <row r="27">
          <cell r="B27" t="str">
            <v>Tschechien</v>
          </cell>
        </row>
        <row r="28">
          <cell r="B28" t="str">
            <v>Ungarn</v>
          </cell>
          <cell r="C28" t="str">
            <v>Wirtschaftswachstum (in % gg. Vj.)</v>
          </cell>
          <cell r="D28">
            <v>1.7</v>
          </cell>
          <cell r="E28">
            <v>0.5</v>
          </cell>
          <cell r="F28">
            <v>1.3</v>
          </cell>
          <cell r="G28">
            <v>0.3</v>
          </cell>
          <cell r="H28">
            <v>0.4</v>
          </cell>
          <cell r="I28">
            <v>0.5</v>
          </cell>
          <cell r="J28">
            <v>0.7</v>
          </cell>
        </row>
        <row r="29">
          <cell r="C29" t="str">
            <v>Wirtschaftswachstum (in % gg. Vj.)</v>
          </cell>
          <cell r="D29">
            <v>0.5</v>
          </cell>
          <cell r="E29">
            <v>-4.3</v>
          </cell>
          <cell r="F29">
            <v>1.2</v>
          </cell>
          <cell r="G29">
            <v>-6.2</v>
          </cell>
          <cell r="H29">
            <v>-5.9</v>
          </cell>
          <cell r="I29">
            <v>-4</v>
          </cell>
          <cell r="J29">
            <v>-1.2</v>
          </cell>
        </row>
        <row r="30">
          <cell r="C30" t="str">
            <v>Inflation (in % gg. Vj.)</v>
          </cell>
          <cell r="D30">
            <v>6.1</v>
          </cell>
          <cell r="E30">
            <v>3.5</v>
          </cell>
          <cell r="F30">
            <v>3.4</v>
          </cell>
          <cell r="G30">
            <v>3</v>
          </cell>
          <cell r="H30">
            <v>2.9</v>
          </cell>
          <cell r="I30">
            <v>4.3</v>
          </cell>
          <cell r="J30">
            <v>3.9</v>
          </cell>
        </row>
        <row r="31">
          <cell r="C31" t="str">
            <v>Budgetsaldo (in % des BIP)</v>
          </cell>
          <cell r="D31">
            <v>-3.3</v>
          </cell>
          <cell r="E31">
            <v>-2.9</v>
          </cell>
          <cell r="F31">
            <v>-2.7</v>
          </cell>
        </row>
        <row r="32">
          <cell r="C32" t="str">
            <v>Leistungsbilanz (in % des BIP)</v>
          </cell>
          <cell r="D32">
            <v>-7.2</v>
          </cell>
          <cell r="E32">
            <v>-4.5</v>
          </cell>
          <cell r="F32">
            <v>-4.2</v>
          </cell>
        </row>
        <row r="33">
          <cell r="B33" t="str">
            <v>Ungarn</v>
          </cell>
        </row>
        <row r="34">
          <cell r="B34" t="str">
            <v>Türkei</v>
          </cell>
          <cell r="C34" t="str">
            <v>Wirtschaftswachstum (in % gg. Vj.)</v>
          </cell>
          <cell r="D34">
            <v>1.6</v>
          </cell>
          <cell r="E34">
            <v>0.5</v>
          </cell>
          <cell r="F34">
            <v>1.8</v>
          </cell>
          <cell r="G34">
            <v>-0.1</v>
          </cell>
          <cell r="H34">
            <v>0.4</v>
          </cell>
          <cell r="I34">
            <v>0.6</v>
          </cell>
          <cell r="J34">
            <v>1</v>
          </cell>
        </row>
        <row r="35">
          <cell r="C35" t="str">
            <v>Wirtschaftswachstum (in % gg. Vj.)</v>
          </cell>
          <cell r="D35">
            <v>1.3</v>
          </cell>
          <cell r="E35">
            <v>-2.5</v>
          </cell>
          <cell r="F35">
            <v>1.4</v>
          </cell>
          <cell r="G35">
            <v>-4.5</v>
          </cell>
          <cell r="H35">
            <v>-4.0999999999999996</v>
          </cell>
          <cell r="I35">
            <v>-1.5</v>
          </cell>
          <cell r="J35">
            <v>0</v>
          </cell>
        </row>
        <row r="36">
          <cell r="C36" t="str">
            <v>Inflation (in % gg. Vj.)</v>
          </cell>
          <cell r="D36">
            <v>10.4</v>
          </cell>
          <cell r="E36">
            <v>6.2</v>
          </cell>
          <cell r="F36">
            <v>6.9</v>
          </cell>
          <cell r="G36">
            <v>8.1</v>
          </cell>
          <cell r="H36">
            <v>5.5</v>
          </cell>
          <cell r="I36">
            <v>5.2</v>
          </cell>
          <cell r="J36">
            <v>5.8</v>
          </cell>
        </row>
        <row r="37">
          <cell r="C37" t="str">
            <v>Budgetsaldo (in % des BIP)</v>
          </cell>
          <cell r="D37">
            <v>-1.8</v>
          </cell>
          <cell r="E37">
            <v>-4</v>
          </cell>
          <cell r="F37">
            <v>-3.5</v>
          </cell>
        </row>
        <row r="38">
          <cell r="C38" t="str">
            <v>Leistungsbilanz (in % des BIP)</v>
          </cell>
          <cell r="D38">
            <v>-5.7</v>
          </cell>
          <cell r="E38">
            <v>-3.3</v>
          </cell>
          <cell r="F38">
            <v>-3.7</v>
          </cell>
        </row>
        <row r="39">
          <cell r="B39" t="str">
            <v>Türkei</v>
          </cell>
        </row>
        <row r="40">
          <cell r="B40" t="str">
            <v>Kanada</v>
          </cell>
          <cell r="C40" t="str">
            <v>Wirtschaftswachstum (in % gg. Vj.)</v>
          </cell>
          <cell r="D40">
            <v>7.7</v>
          </cell>
          <cell r="E40">
            <v>2.5</v>
          </cell>
          <cell r="F40">
            <v>3.3</v>
          </cell>
          <cell r="G40">
            <v>2</v>
          </cell>
          <cell r="H40">
            <v>2.5</v>
          </cell>
          <cell r="I40">
            <v>2.5</v>
          </cell>
          <cell r="J40">
            <v>2.8</v>
          </cell>
        </row>
        <row r="41">
          <cell r="C41" t="str">
            <v>Wirtschaftswachstum (in % gg. Vj.)</v>
          </cell>
          <cell r="D41">
            <v>0.57825719113724006</v>
          </cell>
          <cell r="E41">
            <v>-1.3</v>
          </cell>
          <cell r="F41">
            <v>1.657722228134773</v>
          </cell>
          <cell r="G41">
            <v>-1.2028594445852434</v>
          </cell>
          <cell r="H41">
            <v>-1.7260241622325196</v>
          </cell>
          <cell r="I41">
            <v>-1.7875444684100756</v>
          </cell>
          <cell r="J41">
            <v>-0.59794307862047447</v>
          </cell>
        </row>
        <row r="42">
          <cell r="C42" t="str">
            <v>Inflation (in % gg. Vj.)</v>
          </cell>
          <cell r="D42">
            <v>2.4</v>
          </cell>
          <cell r="E42">
            <v>1</v>
          </cell>
          <cell r="F42">
            <v>2.8</v>
          </cell>
          <cell r="G42">
            <v>1.2</v>
          </cell>
          <cell r="H42">
            <v>0.3</v>
          </cell>
          <cell r="I42">
            <v>0.1</v>
          </cell>
          <cell r="J42">
            <v>2.2999999999999998</v>
          </cell>
        </row>
        <row r="43">
          <cell r="C43" t="str">
            <v>Budgetsaldo (in % des BIP)</v>
          </cell>
          <cell r="D43">
            <v>0.1</v>
          </cell>
          <cell r="E43">
            <v>-0.2</v>
          </cell>
          <cell r="F43">
            <v>0.4</v>
          </cell>
        </row>
        <row r="44">
          <cell r="C44" t="str">
            <v>Leistungsbilanz (in % des BIP)</v>
          </cell>
          <cell r="D44">
            <v>0.7</v>
          </cell>
          <cell r="E44">
            <v>0.5</v>
          </cell>
          <cell r="F44">
            <v>0.9</v>
          </cell>
        </row>
        <row r="45">
          <cell r="B45" t="str">
            <v>Kanada</v>
          </cell>
        </row>
        <row r="46">
          <cell r="B46" t="str">
            <v>Australien</v>
          </cell>
          <cell r="C46" t="str">
            <v>Wirtschaftswachstum (in % gg. Vj.)</v>
          </cell>
          <cell r="D46">
            <v>2.3271901198192495</v>
          </cell>
          <cell r="E46">
            <v>2.3728169831287289</v>
          </cell>
          <cell r="F46">
            <v>2.6923381753683628</v>
          </cell>
          <cell r="G46">
            <v>1.7612933692422246</v>
          </cell>
          <cell r="H46">
            <v>2.5578204127347135</v>
          </cell>
          <cell r="I46">
            <v>2.407736631345017</v>
          </cell>
          <cell r="J46">
            <v>2.7601255898526347</v>
          </cell>
        </row>
        <row r="47">
          <cell r="C47" t="str">
            <v>Wirtschaftswachstum (in % gg. Vj.)</v>
          </cell>
          <cell r="D47">
            <v>2.0608801882691523</v>
          </cell>
          <cell r="E47">
            <v>0.41660132780592107</v>
          </cell>
          <cell r="F47">
            <v>2.1</v>
          </cell>
          <cell r="G47">
            <v>-0.14829670147885565</v>
          </cell>
          <cell r="H47">
            <v>-0.10072905495069051</v>
          </cell>
          <cell r="I47">
            <v>0.29137558880769632</v>
          </cell>
          <cell r="J47">
            <v>1.3872884913915868</v>
          </cell>
        </row>
        <row r="48">
          <cell r="C48" t="str">
            <v>Inflation (in % gg. Vj.)</v>
          </cell>
          <cell r="D48">
            <v>4.3</v>
          </cell>
          <cell r="E48">
            <v>2.5</v>
          </cell>
          <cell r="F48">
            <v>2.9</v>
          </cell>
          <cell r="G48">
            <v>2.5</v>
          </cell>
          <cell r="H48">
            <v>2.2999999999999998</v>
          </cell>
          <cell r="I48">
            <v>2.2999999999999998</v>
          </cell>
          <cell r="J48">
            <v>3.1</v>
          </cell>
        </row>
        <row r="49">
          <cell r="C49" t="str">
            <v>Budgetsaldo (in % des BIP)</v>
          </cell>
          <cell r="D49">
            <v>-0.6</v>
          </cell>
          <cell r="E49">
            <v>-0.5</v>
          </cell>
          <cell r="F49">
            <v>0.4</v>
          </cell>
        </row>
        <row r="50">
          <cell r="C50" t="str">
            <v>Leistungsbilanz (in % des BIP)</v>
          </cell>
          <cell r="D50">
            <v>-4.3</v>
          </cell>
          <cell r="E50">
            <v>-5.3</v>
          </cell>
          <cell r="F50">
            <v>-6</v>
          </cell>
        </row>
        <row r="51">
          <cell r="B51" t="str">
            <v>Australien</v>
          </cell>
        </row>
        <row r="52">
          <cell r="B52" t="str">
            <v>Neuseeland</v>
          </cell>
          <cell r="C52" t="str">
            <v>Wirtschaftswachstum (in % gg. Vj.)</v>
          </cell>
          <cell r="D52">
            <v>1.9797631022240552</v>
          </cell>
          <cell r="E52">
            <v>3.4422186738507463</v>
          </cell>
          <cell r="F52">
            <v>3.5325285704538345</v>
          </cell>
          <cell r="G52">
            <v>4.0084409184715497</v>
          </cell>
          <cell r="H52">
            <v>3.4272652444750094</v>
          </cell>
          <cell r="I52">
            <v>3.1697173924635393</v>
          </cell>
          <cell r="J52">
            <v>3.1784139560592024</v>
          </cell>
        </row>
        <row r="53">
          <cell r="C53" t="str">
            <v>Wirtschaftswachstum (in % gg. Vj.)</v>
          </cell>
          <cell r="D53">
            <v>-0.82424253472852627</v>
          </cell>
          <cell r="E53">
            <v>-0.28842140085045287</v>
          </cell>
          <cell r="F53">
            <v>1.394588560363843</v>
          </cell>
          <cell r="G53">
            <v>-1.4991424490034433</v>
          </cell>
          <cell r="H53">
            <v>-0.75626018671968609</v>
          </cell>
          <cell r="I53">
            <v>0.23693345691305012</v>
          </cell>
          <cell r="J53">
            <v>0.88486622051931363</v>
          </cell>
        </row>
        <row r="54">
          <cell r="C54" t="str">
            <v>Inflation (in % gg. Vj.)</v>
          </cell>
          <cell r="D54">
            <v>4</v>
          </cell>
          <cell r="E54">
            <v>2.2999999999999998</v>
          </cell>
          <cell r="F54">
            <v>2.6</v>
          </cell>
          <cell r="G54">
            <v>2.8</v>
          </cell>
          <cell r="H54">
            <v>1.7</v>
          </cell>
          <cell r="I54">
            <v>1.9</v>
          </cell>
          <cell r="J54">
            <v>2.4</v>
          </cell>
        </row>
        <row r="55">
          <cell r="C55" t="str">
            <v>Budgetsaldo (in % des BIP)</v>
          </cell>
          <cell r="D55">
            <v>2.5</v>
          </cell>
          <cell r="E55">
            <v>0.4</v>
          </cell>
          <cell r="F55">
            <v>0.6</v>
          </cell>
        </row>
        <row r="56">
          <cell r="C56" t="str">
            <v>Leistungsbilanz (in % des BIP)</v>
          </cell>
          <cell r="D56">
            <v>-6.5</v>
          </cell>
          <cell r="E56">
            <v>-6</v>
          </cell>
          <cell r="F56">
            <v>-5.8</v>
          </cell>
        </row>
        <row r="57">
          <cell r="B57" t="str">
            <v>Neuseeland</v>
          </cell>
        </row>
        <row r="58">
          <cell r="B58" t="str">
            <v>Russland</v>
          </cell>
          <cell r="C58" t="str">
            <v>Wirtschaftswachstum (in % gg. Vj.)</v>
          </cell>
          <cell r="D58">
            <v>1.2221674279205388</v>
          </cell>
          <cell r="E58">
            <v>2.3107278738530965</v>
          </cell>
          <cell r="F58">
            <v>2.7078982568260983</v>
          </cell>
          <cell r="G58">
            <v>1.7197079890967046</v>
          </cell>
          <cell r="H58">
            <v>2.29892279340622</v>
          </cell>
          <cell r="I58">
            <v>2.5931506100819774</v>
          </cell>
          <cell r="J58">
            <v>2.6268177307154303</v>
          </cell>
        </row>
        <row r="59">
          <cell r="C59" t="str">
            <v>Wirtschaftswachstum (in % gg. Vj.)</v>
          </cell>
          <cell r="D59">
            <v>5.6</v>
          </cell>
          <cell r="E59">
            <v>-3.1</v>
          </cell>
          <cell r="F59">
            <v>2.4</v>
          </cell>
          <cell r="G59">
            <v>-5</v>
          </cell>
          <cell r="H59">
            <v>-4.5</v>
          </cell>
          <cell r="I59">
            <v>-3.9</v>
          </cell>
          <cell r="J59">
            <v>1</v>
          </cell>
        </row>
        <row r="60">
          <cell r="C60" t="str">
            <v>Inflation (in % gg. Vj.)</v>
          </cell>
          <cell r="D60">
            <v>14.1</v>
          </cell>
          <cell r="E60">
            <v>13.8</v>
          </cell>
          <cell r="F60">
            <v>12.9</v>
          </cell>
          <cell r="G60">
            <v>13.8</v>
          </cell>
          <cell r="H60">
            <v>13.3</v>
          </cell>
          <cell r="I60">
            <v>13.8</v>
          </cell>
          <cell r="J60">
            <v>14.4</v>
          </cell>
        </row>
        <row r="61">
          <cell r="C61" t="str">
            <v>Budgetsaldo (in % des BIP)</v>
          </cell>
          <cell r="D61">
            <v>4</v>
          </cell>
          <cell r="E61">
            <v>-8.4</v>
          </cell>
          <cell r="F61">
            <v>-4.5</v>
          </cell>
        </row>
        <row r="62">
          <cell r="C62" t="str">
            <v>Leistungsbilanz (in % des BIP)</v>
          </cell>
          <cell r="D62">
            <v>5.9</v>
          </cell>
          <cell r="E62">
            <v>-0.5</v>
          </cell>
          <cell r="F62">
            <v>0.3</v>
          </cell>
        </row>
        <row r="63">
          <cell r="B63" t="str">
            <v>Russland</v>
          </cell>
        </row>
        <row r="64">
          <cell r="B64" t="str">
            <v>Südafrika</v>
          </cell>
          <cell r="C64" t="str">
            <v>Wirtschaftswachstum (in % gg. Vj.)</v>
          </cell>
          <cell r="D64">
            <v>4.0999999999999996</v>
          </cell>
          <cell r="E64">
            <v>3.9</v>
          </cell>
          <cell r="F64">
            <v>4.3</v>
          </cell>
          <cell r="G64">
            <v>3.8</v>
          </cell>
          <cell r="H64">
            <v>3.9</v>
          </cell>
          <cell r="I64">
            <v>4</v>
          </cell>
          <cell r="J64">
            <v>4</v>
          </cell>
        </row>
        <row r="65">
          <cell r="C65" t="str">
            <v>Wirtschaftswachstum (in % gg. Vj.)</v>
          </cell>
          <cell r="D65">
            <v>3.1</v>
          </cell>
          <cell r="E65">
            <v>0.7</v>
          </cell>
          <cell r="F65">
            <v>3.2</v>
          </cell>
          <cell r="G65">
            <v>0.5</v>
          </cell>
          <cell r="H65">
            <v>0.3</v>
          </cell>
          <cell r="I65">
            <v>0.7</v>
          </cell>
          <cell r="J65">
            <v>1.2</v>
          </cell>
        </row>
        <row r="66">
          <cell r="C66" t="str">
            <v>Inflation (in % gg. Vj.)</v>
          </cell>
          <cell r="D66">
            <v>11.3</v>
          </cell>
          <cell r="E66">
            <v>7.1</v>
          </cell>
          <cell r="F66">
            <v>6</v>
          </cell>
          <cell r="G66">
            <v>8.1999999999999993</v>
          </cell>
          <cell r="H66">
            <v>7.4</v>
          </cell>
          <cell r="I66">
            <v>6.8</v>
          </cell>
          <cell r="J66">
            <v>6.1</v>
          </cell>
        </row>
        <row r="67">
          <cell r="C67" t="str">
            <v>Budgetsaldo (in % des BIP)</v>
          </cell>
          <cell r="D67">
            <v>-1</v>
          </cell>
          <cell r="E67">
            <v>-4</v>
          </cell>
          <cell r="F67">
            <v>-1.8</v>
          </cell>
        </row>
        <row r="68">
          <cell r="C68" t="str">
            <v>Leistungsbilanz (in % des BIP)</v>
          </cell>
          <cell r="D68">
            <v>-7.4</v>
          </cell>
          <cell r="E68">
            <v>-7.2</v>
          </cell>
          <cell r="F68">
            <v>-6.5</v>
          </cell>
        </row>
        <row r="79">
          <cell r="D79">
            <v>2008</v>
          </cell>
          <cell r="E79">
            <v>2009</v>
          </cell>
          <cell r="F79">
            <v>2010</v>
          </cell>
          <cell r="G79" t="str">
            <v>2009 Q1</v>
          </cell>
          <cell r="H79" t="str">
            <v>Q2</v>
          </cell>
          <cell r="I79" t="str">
            <v>Q3</v>
          </cell>
          <cell r="J79" t="str">
            <v>Q4</v>
          </cell>
        </row>
        <row r="80">
          <cell r="B80" t="str">
            <v>Norway</v>
          </cell>
        </row>
        <row r="81">
          <cell r="B81" t="str">
            <v>Norway</v>
          </cell>
          <cell r="C81" t="str">
            <v>GDP growth (% year on year)</v>
          </cell>
          <cell r="D81">
            <v>1.5</v>
          </cell>
          <cell r="E81">
            <v>1.7</v>
          </cell>
          <cell r="F81">
            <v>1.9</v>
          </cell>
          <cell r="G81">
            <v>2.2000000000000002</v>
          </cell>
          <cell r="H81">
            <v>2</v>
          </cell>
          <cell r="I81">
            <v>1.2</v>
          </cell>
          <cell r="J81">
            <v>1.4</v>
          </cell>
        </row>
        <row r="82">
          <cell r="C82" t="str">
            <v>GDP growth (% year on year)</v>
          </cell>
          <cell r="D82">
            <v>2</v>
          </cell>
          <cell r="E82">
            <v>0</v>
          </cell>
          <cell r="F82">
            <v>1.2</v>
          </cell>
          <cell r="G82">
            <v>0.1</v>
          </cell>
          <cell r="H82">
            <v>-0.3</v>
          </cell>
          <cell r="I82">
            <v>0.6</v>
          </cell>
          <cell r="J82">
            <v>-0.5</v>
          </cell>
        </row>
        <row r="83">
          <cell r="C83" t="str">
            <v>Inflation (% year on year)</v>
          </cell>
          <cell r="D83">
            <v>3.4</v>
          </cell>
          <cell r="E83">
            <v>2.1</v>
          </cell>
          <cell r="F83">
            <v>1.7</v>
          </cell>
          <cell r="G83">
            <v>2.7</v>
          </cell>
          <cell r="H83">
            <v>3</v>
          </cell>
          <cell r="I83">
            <v>1.4</v>
          </cell>
          <cell r="J83">
            <v>1.5</v>
          </cell>
        </row>
        <row r="84">
          <cell r="C84" t="str">
            <v>Public budget balance (as percentage of GDP)</v>
          </cell>
          <cell r="D84">
            <v>-0.5</v>
          </cell>
          <cell r="E84">
            <v>-2.5</v>
          </cell>
          <cell r="F84">
            <v>-1.5</v>
          </cell>
        </row>
        <row r="85">
          <cell r="C85" t="str">
            <v>Current account balance (as percentage of GDP)</v>
          </cell>
          <cell r="D85">
            <v>18.2</v>
          </cell>
          <cell r="E85">
            <v>15</v>
          </cell>
          <cell r="F85">
            <v>17</v>
          </cell>
        </row>
        <row r="86">
          <cell r="B86" t="str">
            <v>Sweden</v>
          </cell>
        </row>
        <row r="87">
          <cell r="B87" t="str">
            <v>Sweden</v>
          </cell>
          <cell r="C87" t="str">
            <v>GDP growth (% year on year)</v>
          </cell>
          <cell r="D87">
            <v>4.5999999999999996</v>
          </cell>
          <cell r="E87">
            <v>1.3</v>
          </cell>
          <cell r="F87">
            <v>1.7</v>
          </cell>
          <cell r="G87">
            <v>2.5</v>
          </cell>
          <cell r="H87">
            <v>1.6</v>
          </cell>
          <cell r="I87">
            <v>0.3</v>
          </cell>
          <cell r="J87">
            <v>0.8</v>
          </cell>
        </row>
        <row r="88">
          <cell r="C88" t="str">
            <v>GDP growth (% year on year)</v>
          </cell>
          <cell r="D88">
            <v>-0.5</v>
          </cell>
          <cell r="E88">
            <v>-3.5</v>
          </cell>
          <cell r="F88">
            <v>1</v>
          </cell>
          <cell r="G88">
            <v>-4.5</v>
          </cell>
          <cell r="H88">
            <v>-4.5999999999999996</v>
          </cell>
          <cell r="I88">
            <v>-3.7</v>
          </cell>
          <cell r="J88">
            <v>-1.2</v>
          </cell>
        </row>
        <row r="89">
          <cell r="C89" t="str">
            <v>Inflation (% year on year)</v>
          </cell>
          <cell r="D89">
            <v>3.4</v>
          </cell>
          <cell r="E89">
            <v>2</v>
          </cell>
          <cell r="F89">
            <v>2</v>
          </cell>
          <cell r="G89">
            <v>2.2999999999999998</v>
          </cell>
          <cell r="H89">
            <v>1.8</v>
          </cell>
          <cell r="I89">
            <v>1.7</v>
          </cell>
          <cell r="J89">
            <v>2.2999999999999998</v>
          </cell>
        </row>
        <row r="90">
          <cell r="C90" t="str">
            <v>Public budget balance (as percentage of GDP)</v>
          </cell>
          <cell r="D90">
            <v>2.7</v>
          </cell>
          <cell r="E90">
            <v>-3</v>
          </cell>
          <cell r="F90">
            <v>-2.5</v>
          </cell>
        </row>
        <row r="91">
          <cell r="C91" t="str">
            <v>Current account balance (as percentage of GDP)</v>
          </cell>
          <cell r="D91">
            <v>8</v>
          </cell>
          <cell r="E91">
            <v>6.5</v>
          </cell>
          <cell r="F91">
            <v>7.5</v>
          </cell>
        </row>
        <row r="92">
          <cell r="B92" t="str">
            <v>Poland</v>
          </cell>
        </row>
        <row r="93">
          <cell r="B93" t="str">
            <v>Poland</v>
          </cell>
          <cell r="C93" t="str">
            <v>GDP growth (% year on year)</v>
          </cell>
          <cell r="D93">
            <v>4.0999999999999996</v>
          </cell>
          <cell r="E93">
            <v>3.3</v>
          </cell>
          <cell r="F93">
            <v>3.8</v>
          </cell>
          <cell r="G93">
            <v>3.1</v>
          </cell>
          <cell r="H93">
            <v>3.3</v>
          </cell>
          <cell r="I93">
            <v>3.4</v>
          </cell>
          <cell r="J93">
            <v>3.6</v>
          </cell>
        </row>
        <row r="94">
          <cell r="C94" t="str">
            <v>GDP growth (% year on year)</v>
          </cell>
          <cell r="D94">
            <v>4.8</v>
          </cell>
          <cell r="E94">
            <v>1.2</v>
          </cell>
          <cell r="F94">
            <v>3</v>
          </cell>
          <cell r="G94">
            <v>1.2</v>
          </cell>
          <cell r="H94">
            <v>0.6</v>
          </cell>
          <cell r="I94">
            <v>0.8</v>
          </cell>
          <cell r="J94">
            <v>2.2000000000000002</v>
          </cell>
        </row>
        <row r="95">
          <cell r="C95" t="str">
            <v>Inflation (% year on year)</v>
          </cell>
          <cell r="D95">
            <v>4.2</v>
          </cell>
          <cell r="E95">
            <v>2.5</v>
          </cell>
          <cell r="F95">
            <v>2.2000000000000002</v>
          </cell>
          <cell r="G95">
            <v>3</v>
          </cell>
          <cell r="H95">
            <v>2.5</v>
          </cell>
          <cell r="I95">
            <v>2.2999999999999998</v>
          </cell>
          <cell r="J95">
            <v>2</v>
          </cell>
        </row>
        <row r="96">
          <cell r="C96" t="str">
            <v>Public budget balance (as percentage of GDP)</v>
          </cell>
          <cell r="D96">
            <v>-1.9</v>
          </cell>
          <cell r="E96">
            <v>-2.7</v>
          </cell>
          <cell r="F96">
            <v>-2.2999999999999998</v>
          </cell>
        </row>
        <row r="97">
          <cell r="C97" t="str">
            <v>Current account balance (as percentage of GDP)</v>
          </cell>
          <cell r="D97">
            <v>-5.5</v>
          </cell>
          <cell r="E97">
            <v>-5.9</v>
          </cell>
          <cell r="F97">
            <v>-5.3</v>
          </cell>
        </row>
        <row r="98">
          <cell r="B98" t="str">
            <v>Czech Republic</v>
          </cell>
        </row>
        <row r="99">
          <cell r="B99" t="str">
            <v>Czech Republic</v>
          </cell>
          <cell r="C99" t="str">
            <v>GDP growth (% year on year)</v>
          </cell>
          <cell r="D99">
            <v>1.7</v>
          </cell>
          <cell r="E99">
            <v>0.5</v>
          </cell>
          <cell r="F99">
            <v>1.3</v>
          </cell>
          <cell r="G99">
            <v>0.3</v>
          </cell>
          <cell r="H99">
            <v>0.4</v>
          </cell>
          <cell r="I99">
            <v>0.5</v>
          </cell>
          <cell r="J99">
            <v>0.7</v>
          </cell>
        </row>
        <row r="100">
          <cell r="C100" t="str">
            <v>GDP growth (% year on year)</v>
          </cell>
          <cell r="D100">
            <v>3.1</v>
          </cell>
          <cell r="E100">
            <v>-0.8</v>
          </cell>
          <cell r="F100">
            <v>2.2999999999999998</v>
          </cell>
          <cell r="G100">
            <v>-1.1000000000000001</v>
          </cell>
          <cell r="H100">
            <v>-2</v>
          </cell>
          <cell r="I100">
            <v>-0.8</v>
          </cell>
          <cell r="J100">
            <v>0.5</v>
          </cell>
        </row>
        <row r="101">
          <cell r="C101" t="str">
            <v>Inflation (% year on year)</v>
          </cell>
          <cell r="D101">
            <v>6.4</v>
          </cell>
          <cell r="E101">
            <v>1.5</v>
          </cell>
          <cell r="F101">
            <v>1.9</v>
          </cell>
          <cell r="G101">
            <v>2.1</v>
          </cell>
          <cell r="H101">
            <v>1.5</v>
          </cell>
          <cell r="I101">
            <v>1.1000000000000001</v>
          </cell>
          <cell r="J101">
            <v>1.3</v>
          </cell>
        </row>
        <row r="102">
          <cell r="C102" t="str">
            <v>Public budget balance (as percentage of GDP)</v>
          </cell>
          <cell r="D102">
            <v>-1.2</v>
          </cell>
          <cell r="E102">
            <v>-3.2</v>
          </cell>
          <cell r="F102">
            <v>-2.7</v>
          </cell>
        </row>
        <row r="103">
          <cell r="C103" t="str">
            <v>Current account balance (as percentage of GDP)</v>
          </cell>
          <cell r="D103">
            <v>-3.1</v>
          </cell>
          <cell r="E103">
            <v>-3.9</v>
          </cell>
          <cell r="F103">
            <v>-3.5</v>
          </cell>
        </row>
        <row r="104">
          <cell r="B104" t="str">
            <v>Hungary</v>
          </cell>
        </row>
        <row r="105">
          <cell r="B105" t="str">
            <v>Hungary</v>
          </cell>
          <cell r="C105" t="str">
            <v>GDP growth (% year on year)</v>
          </cell>
          <cell r="D105">
            <v>1.6</v>
          </cell>
          <cell r="E105">
            <v>0.5</v>
          </cell>
          <cell r="F105">
            <v>1.8</v>
          </cell>
          <cell r="G105">
            <v>-0.1</v>
          </cell>
          <cell r="H105">
            <v>0.4</v>
          </cell>
          <cell r="I105">
            <v>0.6</v>
          </cell>
          <cell r="J105">
            <v>1</v>
          </cell>
        </row>
        <row r="106">
          <cell r="C106" t="str">
            <v>GDP growth (% year on year)</v>
          </cell>
          <cell r="D106">
            <v>0.5</v>
          </cell>
          <cell r="E106">
            <v>-4.3</v>
          </cell>
          <cell r="F106">
            <v>1.2</v>
          </cell>
          <cell r="G106">
            <v>-6.2</v>
          </cell>
          <cell r="H106">
            <v>-5.9</v>
          </cell>
          <cell r="I106">
            <v>-4</v>
          </cell>
          <cell r="J106">
            <v>-1.2</v>
          </cell>
        </row>
        <row r="107">
          <cell r="C107" t="str">
            <v>Inflation (% year on year)</v>
          </cell>
          <cell r="D107">
            <v>6.1</v>
          </cell>
          <cell r="E107">
            <v>3.5</v>
          </cell>
          <cell r="F107">
            <v>3.4</v>
          </cell>
          <cell r="G107">
            <v>3</v>
          </cell>
          <cell r="H107">
            <v>2.9</v>
          </cell>
          <cell r="I107">
            <v>4.3</v>
          </cell>
          <cell r="J107">
            <v>3.9</v>
          </cell>
        </row>
        <row r="108">
          <cell r="C108" t="str">
            <v>Public budget balance (as percentage of GDP)</v>
          </cell>
          <cell r="D108">
            <v>-3.3</v>
          </cell>
          <cell r="E108">
            <v>-2.9</v>
          </cell>
          <cell r="F108">
            <v>-2.7</v>
          </cell>
        </row>
        <row r="109">
          <cell r="C109" t="str">
            <v>Current account balance (as percentage of GDP)</v>
          </cell>
          <cell r="D109">
            <v>-7.2</v>
          </cell>
          <cell r="E109">
            <v>-4.5</v>
          </cell>
          <cell r="F109">
            <v>-4.2</v>
          </cell>
        </row>
        <row r="110">
          <cell r="B110" t="str">
            <v>Turkey</v>
          </cell>
        </row>
        <row r="111">
          <cell r="B111" t="str">
            <v>Turkey</v>
          </cell>
          <cell r="C111" t="str">
            <v>GDP growth (% year on year)</v>
          </cell>
          <cell r="D111">
            <v>7.7</v>
          </cell>
          <cell r="E111">
            <v>2.5</v>
          </cell>
          <cell r="F111">
            <v>3.3</v>
          </cell>
          <cell r="G111">
            <v>2</v>
          </cell>
          <cell r="H111">
            <v>2.5</v>
          </cell>
          <cell r="I111">
            <v>2.5</v>
          </cell>
          <cell r="J111">
            <v>2.8</v>
          </cell>
        </row>
        <row r="112">
          <cell r="C112" t="str">
            <v>GDP growth (% year on year)</v>
          </cell>
          <cell r="D112">
            <v>1.3</v>
          </cell>
          <cell r="E112">
            <v>-2.5</v>
          </cell>
          <cell r="F112">
            <v>1.4</v>
          </cell>
          <cell r="G112">
            <v>-4.5</v>
          </cell>
          <cell r="H112">
            <v>-4.0999999999999996</v>
          </cell>
          <cell r="I112">
            <v>-1.5</v>
          </cell>
          <cell r="J112">
            <v>0</v>
          </cell>
        </row>
        <row r="113">
          <cell r="C113" t="str">
            <v>Inflation (% year on year)</v>
          </cell>
          <cell r="D113">
            <v>10.4</v>
          </cell>
          <cell r="E113">
            <v>6.2</v>
          </cell>
          <cell r="F113">
            <v>6.9</v>
          </cell>
          <cell r="G113">
            <v>8.1</v>
          </cell>
          <cell r="H113">
            <v>5.5</v>
          </cell>
          <cell r="I113">
            <v>5.2</v>
          </cell>
          <cell r="J113">
            <v>5.8</v>
          </cell>
        </row>
        <row r="114">
          <cell r="C114" t="str">
            <v>Public budget balance (as percentage of GDP)</v>
          </cell>
          <cell r="D114">
            <v>-1.8</v>
          </cell>
          <cell r="E114">
            <v>-4</v>
          </cell>
          <cell r="F114">
            <v>-3.5</v>
          </cell>
        </row>
        <row r="115">
          <cell r="C115" t="str">
            <v>Current account balance (as percentage of GDP)</v>
          </cell>
          <cell r="D115">
            <v>-5.7</v>
          </cell>
          <cell r="E115">
            <v>-3.3</v>
          </cell>
          <cell r="F115">
            <v>-3.7</v>
          </cell>
        </row>
        <row r="116">
          <cell r="B116" t="str">
            <v>Canada</v>
          </cell>
        </row>
        <row r="117">
          <cell r="B117" t="str">
            <v>Canada</v>
          </cell>
          <cell r="C117" t="str">
            <v>GDP growth (% year on year)</v>
          </cell>
          <cell r="D117">
            <v>2.3271901198192495</v>
          </cell>
          <cell r="E117">
            <v>2.3728169831287289</v>
          </cell>
          <cell r="F117">
            <v>2.6923381753683628</v>
          </cell>
          <cell r="G117">
            <v>1.7612933692422246</v>
          </cell>
          <cell r="H117">
            <v>2.5578204127347135</v>
          </cell>
          <cell r="I117">
            <v>2.407736631345017</v>
          </cell>
          <cell r="J117">
            <v>2.7601255898526347</v>
          </cell>
        </row>
        <row r="118">
          <cell r="C118" t="str">
            <v>GDP growth (% year on year)</v>
          </cell>
          <cell r="D118">
            <v>0.57825719113724006</v>
          </cell>
          <cell r="E118">
            <v>-1.3</v>
          </cell>
          <cell r="F118">
            <v>1.657722228134773</v>
          </cell>
          <cell r="G118">
            <v>-1.2028594445852434</v>
          </cell>
          <cell r="H118">
            <v>-1.7260241622325196</v>
          </cell>
          <cell r="I118">
            <v>-1.7875444684100756</v>
          </cell>
          <cell r="J118">
            <v>-0.59794307862047447</v>
          </cell>
        </row>
        <row r="119">
          <cell r="C119" t="str">
            <v>Inflation (% year on year)</v>
          </cell>
          <cell r="D119">
            <v>2.4</v>
          </cell>
          <cell r="E119">
            <v>1</v>
          </cell>
          <cell r="F119">
            <v>2.8</v>
          </cell>
          <cell r="G119">
            <v>1.2</v>
          </cell>
          <cell r="H119">
            <v>0.3</v>
          </cell>
          <cell r="I119">
            <v>0.1</v>
          </cell>
          <cell r="J119">
            <v>2.2999999999999998</v>
          </cell>
        </row>
        <row r="120">
          <cell r="C120" t="str">
            <v>Public budget balance (as percentage of GDP)</v>
          </cell>
          <cell r="D120">
            <v>0.1</v>
          </cell>
          <cell r="E120">
            <v>-0.2</v>
          </cell>
          <cell r="F120">
            <v>0.4</v>
          </cell>
        </row>
        <row r="121">
          <cell r="C121" t="str">
            <v>Current account balance (as percentage of GDP)</v>
          </cell>
          <cell r="D121">
            <v>0.7</v>
          </cell>
          <cell r="E121">
            <v>0.5</v>
          </cell>
          <cell r="F121">
            <v>0.9</v>
          </cell>
        </row>
        <row r="122">
          <cell r="B122" t="str">
            <v>Australia</v>
          </cell>
        </row>
        <row r="123">
          <cell r="B123" t="str">
            <v>Australia</v>
          </cell>
          <cell r="C123" t="str">
            <v>GDP growth (% year on year)</v>
          </cell>
          <cell r="D123">
            <v>1.9797631022240552</v>
          </cell>
          <cell r="E123">
            <v>3.4422186738507463</v>
          </cell>
          <cell r="F123">
            <v>3.5325285704538345</v>
          </cell>
          <cell r="G123">
            <v>4.0084409184715497</v>
          </cell>
          <cell r="H123">
            <v>3.4272652444750094</v>
          </cell>
          <cell r="I123">
            <v>3.1697173924635393</v>
          </cell>
          <cell r="J123">
            <v>3.1784139560592024</v>
          </cell>
        </row>
        <row r="124">
          <cell r="C124" t="str">
            <v>GDP growth (% year on year)</v>
          </cell>
          <cell r="D124">
            <v>2.0608801882691523</v>
          </cell>
          <cell r="E124">
            <v>0.41660132780592107</v>
          </cell>
          <cell r="F124">
            <v>2.1</v>
          </cell>
          <cell r="G124">
            <v>-0.14829670147885565</v>
          </cell>
          <cell r="H124">
            <v>-0.10072905495069051</v>
          </cell>
          <cell r="I124">
            <v>0.29137558880769632</v>
          </cell>
          <cell r="J124">
            <v>1.3872884913915868</v>
          </cell>
        </row>
        <row r="125">
          <cell r="C125" t="str">
            <v>Inflation (% year on year)</v>
          </cell>
          <cell r="D125">
            <v>4.3</v>
          </cell>
          <cell r="E125">
            <v>2.5</v>
          </cell>
          <cell r="F125">
            <v>2.9</v>
          </cell>
          <cell r="G125">
            <v>2.5</v>
          </cell>
          <cell r="H125">
            <v>2.2999999999999998</v>
          </cell>
          <cell r="I125">
            <v>2.2999999999999998</v>
          </cell>
          <cell r="J125">
            <v>3.1</v>
          </cell>
        </row>
        <row r="126">
          <cell r="C126" t="str">
            <v>Public budget balance (as percentage of GDP)</v>
          </cell>
          <cell r="D126">
            <v>-0.6</v>
          </cell>
          <cell r="E126">
            <v>-0.5</v>
          </cell>
          <cell r="F126">
            <v>0.4</v>
          </cell>
        </row>
        <row r="127">
          <cell r="C127" t="str">
            <v>Current account balance (as percentage of GDP)</v>
          </cell>
          <cell r="D127">
            <v>-4.3</v>
          </cell>
          <cell r="E127">
            <v>-5.3</v>
          </cell>
          <cell r="F127">
            <v>-6</v>
          </cell>
        </row>
        <row r="128">
          <cell r="B128" t="str">
            <v>New Zealand</v>
          </cell>
        </row>
        <row r="129">
          <cell r="B129" t="str">
            <v>New Zealand</v>
          </cell>
          <cell r="C129" t="str">
            <v>GDP growth (% year on year)</v>
          </cell>
          <cell r="D129">
            <v>1.2221674279205388</v>
          </cell>
          <cell r="E129">
            <v>2.3107278738530965</v>
          </cell>
          <cell r="F129">
            <v>2.7078982568260983</v>
          </cell>
          <cell r="G129">
            <v>1.7197079890967046</v>
          </cell>
          <cell r="H129">
            <v>2.29892279340622</v>
          </cell>
          <cell r="I129">
            <v>2.5931506100819774</v>
          </cell>
          <cell r="J129">
            <v>2.6268177307154303</v>
          </cell>
        </row>
        <row r="130">
          <cell r="C130" t="str">
            <v>GDP growth (% year on year)</v>
          </cell>
          <cell r="D130">
            <v>-0.82424253472852627</v>
          </cell>
          <cell r="E130">
            <v>-0.28842140085045287</v>
          </cell>
          <cell r="F130">
            <v>1.394588560363843</v>
          </cell>
          <cell r="G130">
            <v>-1.4991424490034433</v>
          </cell>
          <cell r="H130">
            <v>-0.75626018671968609</v>
          </cell>
          <cell r="I130">
            <v>0.23693345691305012</v>
          </cell>
          <cell r="J130">
            <v>0.88486622051931363</v>
          </cell>
        </row>
        <row r="131">
          <cell r="C131" t="str">
            <v>Inflation (% year on year)</v>
          </cell>
          <cell r="D131">
            <v>4</v>
          </cell>
          <cell r="E131">
            <v>2.2999999999999998</v>
          </cell>
          <cell r="F131">
            <v>2.6</v>
          </cell>
          <cell r="G131">
            <v>2.8</v>
          </cell>
          <cell r="H131">
            <v>1.7</v>
          </cell>
          <cell r="I131">
            <v>1.9</v>
          </cell>
          <cell r="J131">
            <v>2.4</v>
          </cell>
        </row>
        <row r="132">
          <cell r="C132" t="str">
            <v>Public budget balance (as percentage of GDP)</v>
          </cell>
          <cell r="D132">
            <v>2.5</v>
          </cell>
          <cell r="E132">
            <v>0.4</v>
          </cell>
          <cell r="F132">
            <v>0.6</v>
          </cell>
        </row>
        <row r="133">
          <cell r="C133" t="str">
            <v>Current account balance (as percentage of GDP)</v>
          </cell>
          <cell r="D133">
            <v>-6.5</v>
          </cell>
          <cell r="E133">
            <v>-6</v>
          </cell>
          <cell r="F133">
            <v>-5.8</v>
          </cell>
        </row>
        <row r="134">
          <cell r="B134" t="str">
            <v>Russia</v>
          </cell>
        </row>
        <row r="135">
          <cell r="B135" t="str">
            <v>Russia</v>
          </cell>
          <cell r="C135" t="str">
            <v>GDP growth (% year on year)</v>
          </cell>
          <cell r="D135">
            <v>4.0999999999999996</v>
          </cell>
          <cell r="E135">
            <v>3.9</v>
          </cell>
          <cell r="F135">
            <v>4.3</v>
          </cell>
          <cell r="G135">
            <v>3.8</v>
          </cell>
          <cell r="H135">
            <v>3.9</v>
          </cell>
          <cell r="I135">
            <v>4</v>
          </cell>
          <cell r="J135">
            <v>4</v>
          </cell>
        </row>
        <row r="136">
          <cell r="C136" t="str">
            <v>GDP growth (% year on year)</v>
          </cell>
          <cell r="D136">
            <v>5.6</v>
          </cell>
          <cell r="E136">
            <v>-3.1</v>
          </cell>
          <cell r="F136">
            <v>2.4</v>
          </cell>
          <cell r="G136">
            <v>-5</v>
          </cell>
          <cell r="H136">
            <v>-4.5</v>
          </cell>
          <cell r="I136">
            <v>-3.9</v>
          </cell>
          <cell r="J136">
            <v>1</v>
          </cell>
        </row>
        <row r="137">
          <cell r="C137" t="str">
            <v>Inflation (% year on year)</v>
          </cell>
          <cell r="D137">
            <v>14.1</v>
          </cell>
          <cell r="E137">
            <v>13.8</v>
          </cell>
          <cell r="F137">
            <v>12.9</v>
          </cell>
          <cell r="G137">
            <v>13.8</v>
          </cell>
          <cell r="H137">
            <v>13.3</v>
          </cell>
          <cell r="I137">
            <v>13.8</v>
          </cell>
          <cell r="J137">
            <v>14.4</v>
          </cell>
        </row>
        <row r="138">
          <cell r="C138" t="str">
            <v>Public budget balance (as percentage of GDP)</v>
          </cell>
          <cell r="D138">
            <v>4</v>
          </cell>
          <cell r="E138">
            <v>-8.4</v>
          </cell>
          <cell r="F138">
            <v>-4.5</v>
          </cell>
        </row>
        <row r="139">
          <cell r="C139" t="str">
            <v>Current account balance (as percentage of GDP)</v>
          </cell>
          <cell r="D139">
            <v>5.9</v>
          </cell>
          <cell r="E139">
            <v>-0.5</v>
          </cell>
          <cell r="F139">
            <v>0.3</v>
          </cell>
        </row>
        <row r="141">
          <cell r="B141" t="str">
            <v>South Africa</v>
          </cell>
        </row>
        <row r="142">
          <cell r="C142" t="str">
            <v>GDP growth (% year on year)</v>
          </cell>
          <cell r="D142">
            <v>3.1</v>
          </cell>
          <cell r="E142">
            <v>0.7</v>
          </cell>
          <cell r="F142">
            <v>3.2</v>
          </cell>
          <cell r="G142">
            <v>0.5</v>
          </cell>
          <cell r="H142">
            <v>0.3</v>
          </cell>
          <cell r="I142">
            <v>0.7</v>
          </cell>
          <cell r="J142">
            <v>1.2</v>
          </cell>
        </row>
        <row r="143">
          <cell r="C143" t="str">
            <v>Inflation (% year on year)</v>
          </cell>
          <cell r="D143">
            <v>11.3</v>
          </cell>
          <cell r="E143">
            <v>7.1</v>
          </cell>
          <cell r="F143">
            <v>6</v>
          </cell>
          <cell r="G143">
            <v>8.1999999999999993</v>
          </cell>
          <cell r="H143">
            <v>7.4</v>
          </cell>
          <cell r="I143">
            <v>6.8</v>
          </cell>
          <cell r="J143">
            <v>6.1</v>
          </cell>
        </row>
        <row r="144">
          <cell r="C144" t="str">
            <v>Public budget balance (as percentage of GDP)</v>
          </cell>
          <cell r="D144">
            <v>-1</v>
          </cell>
          <cell r="E144">
            <v>-4</v>
          </cell>
          <cell r="F144">
            <v>-1.8</v>
          </cell>
        </row>
        <row r="145">
          <cell r="C145" t="str">
            <v>Current account balance (as percentage of GDP)</v>
          </cell>
          <cell r="D145">
            <v>-7.4</v>
          </cell>
          <cell r="E145">
            <v>-7.2</v>
          </cell>
          <cell r="F145">
            <v>-6.5</v>
          </cell>
        </row>
      </sheetData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Inhalt"/>
      <sheetName val="Contents"/>
      <sheetName val="Gebiet"/>
      <sheetName val="Übersicht"/>
      <sheetName val="1.1.1"/>
      <sheetName val="1.1.2"/>
      <sheetName val="1.1.3"/>
      <sheetName val="1.1.4"/>
      <sheetName val="1.1.5"/>
      <sheetName val="1.2.1"/>
      <sheetName val="1.2.2"/>
      <sheetName val="1.2.3"/>
      <sheetName val="1.2.4"/>
      <sheetName val="1.2.5"/>
      <sheetName val="1.3.1"/>
      <sheetName val="1.3.2"/>
      <sheetName val="1.3.3"/>
      <sheetName val="1.3.4"/>
      <sheetName val="1.3.5"/>
      <sheetName val="1.3.6"/>
      <sheetName val="1.4"/>
      <sheetName val="1.5.1"/>
      <sheetName val="1.5.2"/>
      <sheetName val="1.5.3"/>
      <sheetName val="1.6.1"/>
      <sheetName val="1.6.2"/>
      <sheetName val="1.6.3 "/>
      <sheetName val="1.6.4"/>
      <sheetName val="1.6.5"/>
      <sheetName val="1.7"/>
      <sheetName val="2.1.1"/>
      <sheetName val="noch 2.1.1"/>
      <sheetName val="2.1.2 "/>
      <sheetName val="2.1.2  (2)"/>
      <sheetName val="noch 2.1.2"/>
      <sheetName val="2.1.3"/>
      <sheetName val="2.1.3 (2)"/>
      <sheetName val="noch 2.1.3"/>
      <sheetName val="2.2.1"/>
      <sheetName val="2.2.2"/>
      <sheetName val="2.2.3"/>
      <sheetName val="2.2.4"/>
      <sheetName val="2.3.1"/>
      <sheetName val="2.3.2"/>
      <sheetName val="2.3.3"/>
      <sheetName val="2.3.4"/>
      <sheetName val="noch 2.3.4"/>
      <sheetName val="3"/>
      <sheetName val="4.1"/>
      <sheetName val="4.2"/>
      <sheetName val="4.3"/>
      <sheetName val="4.4"/>
      <sheetName val="5.1"/>
      <sheetName val="5.2"/>
      <sheetName val="6"/>
      <sheetName val="7"/>
      <sheetName val="Erläuteru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>
        <row r="11">
          <cell r="C11" t="str">
            <v>Insgesamt</v>
          </cell>
        </row>
        <row r="12">
          <cell r="C12" t="str">
            <v>(Deutschland)</v>
          </cell>
        </row>
        <row r="14">
          <cell r="C14" t="str">
            <v>Total</v>
          </cell>
        </row>
        <row r="15">
          <cell r="C15" t="str">
            <v>(Germany)</v>
          </cell>
        </row>
        <row r="20">
          <cell r="C20">
            <v>53186871</v>
          </cell>
        </row>
        <row r="21">
          <cell r="C21">
            <v>53028800</v>
          </cell>
        </row>
        <row r="22">
          <cell r="C22">
            <v>52303577</v>
          </cell>
        </row>
        <row r="23">
          <cell r="C23">
            <v>51975243</v>
          </cell>
        </row>
        <row r="24">
          <cell r="C24">
            <v>51920600</v>
          </cell>
        </row>
        <row r="25">
          <cell r="C25">
            <v>52203800</v>
          </cell>
        </row>
        <row r="26">
          <cell r="C26">
            <v>51331400</v>
          </cell>
        </row>
        <row r="27">
          <cell r="C27">
            <v>51312871</v>
          </cell>
        </row>
        <row r="28">
          <cell r="C28">
            <v>51707919</v>
          </cell>
        </row>
        <row r="29">
          <cell r="C29">
            <v>52105535</v>
          </cell>
        </row>
        <row r="30">
          <cell r="C30">
            <v>52248029</v>
          </cell>
        </row>
        <row r="31">
          <cell r="C31">
            <v>52728374</v>
          </cell>
        </row>
        <row r="34">
          <cell r="C34">
            <v>13213022</v>
          </cell>
        </row>
        <row r="35">
          <cell r="C35">
            <v>12791900</v>
          </cell>
        </row>
        <row r="36">
          <cell r="C36">
            <v>11622543</v>
          </cell>
        </row>
        <row r="37">
          <cell r="C37">
            <v>13685603</v>
          </cell>
        </row>
        <row r="40">
          <cell r="C40">
            <v>13533833</v>
          </cell>
        </row>
        <row r="41">
          <cell r="C41">
            <v>12653194</v>
          </cell>
        </row>
        <row r="42">
          <cell r="C42">
            <v>11676853</v>
          </cell>
        </row>
        <row r="43">
          <cell r="C43">
            <v>13843977</v>
          </cell>
        </row>
        <row r="46">
          <cell r="C46">
            <v>13541972</v>
          </cell>
        </row>
        <row r="47">
          <cell r="C47">
            <v>12818416</v>
          </cell>
        </row>
        <row r="48">
          <cell r="C48">
            <v>11758986</v>
          </cell>
        </row>
        <row r="49">
          <cell r="C49">
            <v>13986190</v>
          </cell>
        </row>
        <row r="52">
          <cell r="C52">
            <v>13265469</v>
          </cell>
        </row>
        <row r="53">
          <cell r="C53">
            <v>12981687</v>
          </cell>
        </row>
        <row r="54">
          <cell r="C54">
            <v>11841120</v>
          </cell>
        </row>
        <row r="55">
          <cell r="C55">
            <v>13987981</v>
          </cell>
        </row>
        <row r="58">
          <cell r="C58">
            <v>13612263</v>
          </cell>
        </row>
        <row r="59">
          <cell r="C59">
            <v>13159888</v>
          </cell>
        </row>
        <row r="60">
          <cell r="C60">
            <v>12005681</v>
          </cell>
        </row>
        <row r="61">
          <cell r="C61">
            <v>13982042</v>
          </cell>
        </row>
        <row r="62">
          <cell r="C62">
            <v>52759874</v>
          </cell>
        </row>
        <row r="67">
          <cell r="C67">
            <v>-0.62774674091600957</v>
          </cell>
        </row>
        <row r="68">
          <cell r="C68">
            <v>-0.1051327456035267</v>
          </cell>
        </row>
        <row r="69">
          <cell r="C69">
            <v>0.54544824212354115</v>
          </cell>
        </row>
        <row r="70">
          <cell r="C70">
            <v>-1.6711427137488073</v>
          </cell>
        </row>
        <row r="71">
          <cell r="C71">
            <v>-3.609681403585796E-2</v>
          </cell>
        </row>
        <row r="72">
          <cell r="C72">
            <v>0.76988091350413868</v>
          </cell>
        </row>
        <row r="73">
          <cell r="C73">
            <v>0.76896538806754222</v>
          </cell>
        </row>
        <row r="74">
          <cell r="C74">
            <v>0.27347190658343834</v>
          </cell>
        </row>
        <row r="75">
          <cell r="C75">
            <v>0.91935525453025946</v>
          </cell>
        </row>
        <row r="78">
          <cell r="C78">
            <v>-2.0418222693120356</v>
          </cell>
        </row>
        <row r="79">
          <cell r="C79">
            <v>1.2737221198001407</v>
          </cell>
        </row>
        <row r="80">
          <cell r="C80">
            <v>0.69847859330727147</v>
          </cell>
        </row>
        <row r="81">
          <cell r="C81">
            <v>1.280548884292898E-2</v>
          </cell>
        </row>
        <row r="84">
          <cell r="B84" t="str">
            <v>1. Quartal</v>
          </cell>
          <cell r="C84">
            <v>2.6142611316644775</v>
          </cell>
        </row>
        <row r="85">
          <cell r="B85" t="str">
            <v>2. Quartal</v>
          </cell>
          <cell r="C85">
            <v>1.3727106500102764</v>
          </cell>
        </row>
        <row r="86">
          <cell r="B86" t="str">
            <v>3. Quartal</v>
          </cell>
          <cell r="C86">
            <v>1.3897418487440234</v>
          </cell>
        </row>
        <row r="87">
          <cell r="B87" t="str">
            <v>4. Quartal</v>
          </cell>
          <cell r="C87">
            <v>-4.2457878660258075E-2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LFE"/>
      <sheetName val="IN1_ZiWe"/>
      <sheetName val="IN2_Cons"/>
      <sheetName val="IN3-Oil"/>
      <sheetName val="IN4_Reuters"/>
      <sheetName val="IN5_EWU"/>
      <sheetName val="IN6_USA"/>
      <sheetName val="IN7_Jap_CHN"/>
      <sheetName val="IN8_Europa"/>
      <sheetName val="IN9_10Laender"/>
      <sheetName val="IN10_Welt"/>
      <sheetName val="OUT1"/>
      <sheetName val="OUT2"/>
      <sheetName val="OUT3"/>
      <sheetName val="OUT4"/>
      <sheetName val="OUT5"/>
      <sheetName val="OUT6"/>
      <sheetName val="OUT7"/>
      <sheetName val="OUT8"/>
      <sheetName val="OUT9"/>
      <sheetName val="OUT10"/>
      <sheetName val="Alternativ"/>
      <sheetName val="Deutsch"/>
      <sheetName val="Englisch"/>
      <sheetName val="Tab Private WP"/>
      <sheetName val="Rentenheft klein"/>
      <sheetName val="Deutsch (neu)"/>
      <sheetName val="Englisch (neu)"/>
      <sheetName val="Englisch (xx)"/>
      <sheetName val="IN_EUROLaender"/>
      <sheetName val="OUT Euroländer 1"/>
      <sheetName val="OUT Euroländer 2"/>
      <sheetName val="Grafiken Eurolaende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>
        <row r="25">
          <cell r="E25" t="str">
            <v>01 I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4 "/>
      <sheetName val="Seite 5 "/>
      <sheetName val="Seite 6 "/>
      <sheetName val="Seite 7 links"/>
      <sheetName val="Seite 7 rechts"/>
      <sheetName val="Seite 8"/>
      <sheetName val="Seite 9 links"/>
      <sheetName val="Seite 9 rechts"/>
      <sheetName val="Seite 10 links"/>
      <sheetName val="Seite 10 rechts"/>
      <sheetName val="Seite 11"/>
      <sheetName val="Seite 12 links"/>
      <sheetName val="Seite 12 rechts"/>
      <sheetName val="S. 13 Ukraine-Konflikt"/>
      <sheetName val="Seite 14"/>
      <sheetName val="Seite 15"/>
      <sheetName val="Seite 16"/>
      <sheetName val="S. 17 Regionalbetrachtung"/>
      <sheetName val="S. 18 Akt. Probleme regional"/>
      <sheetName val="Seite 20 und 22"/>
      <sheetName val="Seite 27"/>
      <sheetName val="Aktuelle Problemfelder (2)"/>
      <sheetName val="Kosten"/>
      <sheetName val="Hausbank"/>
      <sheetName val="Hessen"/>
      <sheetName val="Aktuelle Problemfelder (Hessen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nehmerstatistik_Kunden"/>
      <sheetName val="Kreditnehmerstatistik_Bra (rev)"/>
      <sheetName val="Kreditnehmerstatistik_Branchen"/>
      <sheetName val="Tabelle1"/>
      <sheetName val="FeriSpec"/>
      <sheetName val="Feri"/>
      <sheetName val="Insolvenzquoten"/>
      <sheetName val="Investitionen"/>
      <sheetName val="Kredithürde"/>
      <sheetName val="ifo"/>
      <sheetName val="ifo DL&amp;VG"/>
      <sheetName val="ifo Sektoren"/>
      <sheetName val="Kapazitätsauslastung"/>
      <sheetName val="EWU-Tabelle"/>
      <sheetName val="Mittelstandsumfrage I"/>
      <sheetName val="Seite 16 Hausbank"/>
      <sheetName val="dgindne2"/>
      <sheetName val="Auslandsorders"/>
      <sheetName val="Bank_Lending_Survey"/>
      <sheetName val="EWU_Zinsstatistik"/>
      <sheetName val="Finanzierungsrechnung"/>
      <sheetName val="Unternehmensbilanzstatist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A1" t="str">
            <v>Titel</v>
          </cell>
          <cell r="AB1" t="str">
            <v>Untertitel</v>
          </cell>
          <cell r="AC1" t="str">
            <v>Transformation</v>
          </cell>
          <cell r="AD1" t="str">
            <v>2002</v>
          </cell>
          <cell r="AE1" t="str">
            <v>2003</v>
          </cell>
          <cell r="AF1" t="str">
            <v>2004</v>
          </cell>
          <cell r="AG1" t="str">
            <v>2005</v>
          </cell>
          <cell r="AH1" t="str">
            <v>2006</v>
          </cell>
          <cell r="AI1" t="str">
            <v>2007</v>
          </cell>
          <cell r="AJ1" t="str">
            <v>2008</v>
          </cell>
          <cell r="AK1" t="str">
            <v>2009</v>
          </cell>
          <cell r="AL1" t="str">
            <v>2010</v>
          </cell>
        </row>
        <row r="2">
          <cell r="AA2" t="str">
            <v>Deutschland, Gesamt</v>
          </cell>
          <cell r="AB2" t="str">
            <v>Gross domestic product; Chained volume, 2000=100</v>
          </cell>
          <cell r="AC2" t="str">
            <v>Kumulation laufendes Jahr (Veränderungsrate)</v>
          </cell>
          <cell r="AD2">
            <v>0</v>
          </cell>
          <cell r="AE2">
            <v>-0.21</v>
          </cell>
          <cell r="AF2">
            <v>1.21</v>
          </cell>
          <cell r="AG2">
            <v>0.75</v>
          </cell>
          <cell r="AH2">
            <v>3.37</v>
          </cell>
          <cell r="AI2">
            <v>2.66</v>
          </cell>
          <cell r="AJ2">
            <v>0.99</v>
          </cell>
          <cell r="AK2">
            <v>-4.72</v>
          </cell>
          <cell r="AL2" t="str">
            <v>-</v>
          </cell>
        </row>
      </sheetData>
      <sheetData sheetId="6">
        <row r="1">
          <cell r="AA1" t="str">
            <v>Titel</v>
          </cell>
          <cell r="AB1" t="str">
            <v>Deutschland, Gesamt</v>
          </cell>
          <cell r="AC1" t="str">
            <v>Deutschland, Gesamt</v>
          </cell>
          <cell r="AD1" t="str">
            <v>Deutschland, Gesamt</v>
          </cell>
          <cell r="AE1" t="str">
            <v>Deutschland, Gesamt</v>
          </cell>
          <cell r="AF1" t="str">
            <v>Deutschland, Gesamt</v>
          </cell>
          <cell r="AG1" t="str">
            <v>Deutschland, Gesamt</v>
          </cell>
          <cell r="AH1" t="str">
            <v>Deutschland, Gesamt</v>
          </cell>
          <cell r="AI1" t="str">
            <v>Deutschland, Gesamt</v>
          </cell>
          <cell r="AK1" t="str">
            <v>Titel</v>
          </cell>
          <cell r="AL1" t="str">
            <v>Deutschland, Gesamt</v>
          </cell>
          <cell r="AM1" t="str">
            <v>Deutschland, Gesamt</v>
          </cell>
          <cell r="AN1" t="str">
            <v>Deutschland, Gesamt</v>
          </cell>
        </row>
        <row r="2">
          <cell r="AA2" t="str">
            <v>Untertitel</v>
          </cell>
          <cell r="AB2" t="str">
            <v>Business failures; Private households; Number;</v>
          </cell>
          <cell r="AC2" t="str">
            <v>Business failures; Business sector; Number;</v>
          </cell>
          <cell r="AD2" t="str">
            <v>Business failures; Business sector; Number;</v>
          </cell>
          <cell r="AE2" t="str">
            <v>Business failures; Business sector; Number;</v>
          </cell>
          <cell r="AF2" t="str">
            <v>Business failures; Private households; Number;</v>
          </cell>
          <cell r="AG2" t="str">
            <v>Business failures; Whole economy; Number;</v>
          </cell>
          <cell r="AH2" t="str">
            <v>Business failures; Private households; Number;</v>
          </cell>
          <cell r="AI2" t="str">
            <v>Business failures; Business sector; Number;</v>
          </cell>
          <cell r="AK2" t="str">
            <v>Untertitel</v>
          </cell>
          <cell r="AL2" t="str">
            <v>Business failures; Business sector; Number;</v>
          </cell>
          <cell r="AM2" t="str">
            <v>Business failures; Private households; Number;</v>
          </cell>
          <cell r="AN2" t="str">
            <v>Business failures; Business sector; Number;</v>
          </cell>
        </row>
        <row r="3">
          <cell r="AA3" t="str">
            <v>Transformation</v>
          </cell>
          <cell r="AB3" t="str">
            <v>-</v>
          </cell>
          <cell r="AC3" t="str">
            <v>-</v>
          </cell>
          <cell r="AD3" t="str">
            <v>Veränderungsrate gg. Vj.</v>
          </cell>
          <cell r="AE3" t="str">
            <v>Kumulation laufendes Jahr (Veränderungsrate)</v>
          </cell>
          <cell r="AF3" t="str">
            <v>Kumulation laufendes Jahr (Veränderungsrate)</v>
          </cell>
          <cell r="AG3" t="str">
            <v>-</v>
          </cell>
          <cell r="AH3" t="str">
            <v>Gleitender Durchschitt über n Perioden</v>
          </cell>
          <cell r="AI3" t="str">
            <v>Gleitender Durchschitt über n Perioden</v>
          </cell>
          <cell r="AK3" t="str">
            <v>Transformation</v>
          </cell>
          <cell r="AL3" t="str">
            <v>-</v>
          </cell>
          <cell r="AM3" t="str">
            <v>-</v>
          </cell>
          <cell r="AN3" t="str">
            <v>Veränderungsrate gg. Vj.</v>
          </cell>
        </row>
        <row r="4">
          <cell r="AA4" t="str">
            <v>Jan'78</v>
          </cell>
          <cell r="AB4">
            <v>246</v>
          </cell>
          <cell r="AC4">
            <v>533</v>
          </cell>
          <cell r="AG4">
            <v>779</v>
          </cell>
          <cell r="AK4" t="str">
            <v>1978</v>
          </cell>
          <cell r="AL4">
            <v>5949</v>
          </cell>
          <cell r="AM4">
            <v>2773</v>
          </cell>
        </row>
        <row r="5">
          <cell r="AA5" t="str">
            <v>Feb'78</v>
          </cell>
          <cell r="AB5">
            <v>236</v>
          </cell>
          <cell r="AC5">
            <v>514</v>
          </cell>
          <cell r="AG5">
            <v>750</v>
          </cell>
          <cell r="AK5" t="str">
            <v>1979</v>
          </cell>
          <cell r="AL5">
            <v>5483</v>
          </cell>
          <cell r="AM5">
            <v>2836</v>
          </cell>
          <cell r="AN5">
            <v>-8</v>
          </cell>
        </row>
        <row r="6">
          <cell r="AA6" t="str">
            <v>Mar'78</v>
          </cell>
          <cell r="AB6">
            <v>255</v>
          </cell>
          <cell r="AC6">
            <v>614</v>
          </cell>
          <cell r="AG6">
            <v>869</v>
          </cell>
          <cell r="AH6">
            <v>246</v>
          </cell>
          <cell r="AI6">
            <v>554</v>
          </cell>
          <cell r="AK6" t="str">
            <v>1980</v>
          </cell>
          <cell r="AL6">
            <v>6315</v>
          </cell>
          <cell r="AM6">
            <v>2825</v>
          </cell>
          <cell r="AN6">
            <v>15</v>
          </cell>
        </row>
        <row r="7">
          <cell r="AA7" t="str">
            <v>Apr'78</v>
          </cell>
          <cell r="AB7">
            <v>236</v>
          </cell>
          <cell r="AC7">
            <v>511</v>
          </cell>
          <cell r="AG7">
            <v>747</v>
          </cell>
          <cell r="AH7">
            <v>242</v>
          </cell>
          <cell r="AI7">
            <v>546</v>
          </cell>
          <cell r="AK7" t="str">
            <v>1981</v>
          </cell>
          <cell r="AL7">
            <v>8494</v>
          </cell>
          <cell r="AM7">
            <v>3159</v>
          </cell>
          <cell r="AN7">
            <v>35</v>
          </cell>
        </row>
        <row r="8">
          <cell r="AA8" t="str">
            <v>May'78</v>
          </cell>
          <cell r="AB8">
            <v>219</v>
          </cell>
          <cell r="AC8">
            <v>492</v>
          </cell>
          <cell r="AG8">
            <v>711</v>
          </cell>
          <cell r="AH8">
            <v>237</v>
          </cell>
          <cell r="AI8">
            <v>539</v>
          </cell>
          <cell r="AK8" t="str">
            <v>1982</v>
          </cell>
          <cell r="AL8">
            <v>11915</v>
          </cell>
          <cell r="AM8">
            <v>3961</v>
          </cell>
          <cell r="AN8">
            <v>40</v>
          </cell>
        </row>
        <row r="9">
          <cell r="AA9" t="str">
            <v>Jun'78</v>
          </cell>
          <cell r="AB9">
            <v>220</v>
          </cell>
          <cell r="AC9">
            <v>508</v>
          </cell>
          <cell r="AG9">
            <v>728</v>
          </cell>
          <cell r="AH9">
            <v>225</v>
          </cell>
          <cell r="AI9">
            <v>504</v>
          </cell>
          <cell r="AK9" t="str">
            <v>1983</v>
          </cell>
          <cell r="AL9">
            <v>11845</v>
          </cell>
          <cell r="AM9">
            <v>4269</v>
          </cell>
          <cell r="AN9">
            <v>-1</v>
          </cell>
        </row>
        <row r="10">
          <cell r="AA10" t="str">
            <v>Jul'78</v>
          </cell>
          <cell r="AB10">
            <v>177</v>
          </cell>
          <cell r="AC10">
            <v>459</v>
          </cell>
          <cell r="AG10">
            <v>636</v>
          </cell>
          <cell r="AH10">
            <v>205</v>
          </cell>
          <cell r="AI10">
            <v>486</v>
          </cell>
          <cell r="AK10" t="str">
            <v>1984</v>
          </cell>
          <cell r="AL10">
            <v>12018</v>
          </cell>
          <cell r="AM10">
            <v>4742</v>
          </cell>
          <cell r="AN10">
            <v>1</v>
          </cell>
        </row>
        <row r="11">
          <cell r="AA11" t="str">
            <v>Aug'78</v>
          </cell>
          <cell r="AB11">
            <v>234</v>
          </cell>
          <cell r="AC11">
            <v>462</v>
          </cell>
          <cell r="AG11">
            <v>696</v>
          </cell>
          <cell r="AH11">
            <v>210</v>
          </cell>
          <cell r="AI11">
            <v>476</v>
          </cell>
          <cell r="AK11" t="str">
            <v>1985</v>
          </cell>
          <cell r="AL11">
            <v>13625</v>
          </cell>
          <cell r="AM11">
            <v>5251</v>
          </cell>
          <cell r="AN11">
            <v>13</v>
          </cell>
        </row>
        <row r="12">
          <cell r="AA12" t="str">
            <v>Sep'78</v>
          </cell>
          <cell r="AB12">
            <v>236</v>
          </cell>
          <cell r="AC12">
            <v>511</v>
          </cell>
          <cell r="AG12">
            <v>747</v>
          </cell>
          <cell r="AH12">
            <v>216</v>
          </cell>
          <cell r="AI12">
            <v>477</v>
          </cell>
          <cell r="AK12" t="str">
            <v>1986</v>
          </cell>
          <cell r="AL12">
            <v>13500</v>
          </cell>
          <cell r="AM12">
            <v>5342</v>
          </cell>
          <cell r="AN12">
            <v>-1</v>
          </cell>
        </row>
        <row r="13">
          <cell r="AA13" t="str">
            <v>Oct'78</v>
          </cell>
          <cell r="AB13">
            <v>283</v>
          </cell>
          <cell r="AC13">
            <v>476</v>
          </cell>
          <cell r="AG13">
            <v>759</v>
          </cell>
          <cell r="AH13">
            <v>251</v>
          </cell>
          <cell r="AI13">
            <v>483</v>
          </cell>
          <cell r="AK13" t="str">
            <v>1987</v>
          </cell>
          <cell r="AL13">
            <v>12098</v>
          </cell>
          <cell r="AM13">
            <v>5491</v>
          </cell>
          <cell r="AN13">
            <v>-10</v>
          </cell>
        </row>
        <row r="14">
          <cell r="AA14" t="str">
            <v>Nov'78</v>
          </cell>
          <cell r="AB14">
            <v>224</v>
          </cell>
          <cell r="AC14">
            <v>429</v>
          </cell>
          <cell r="AG14">
            <v>653</v>
          </cell>
          <cell r="AH14">
            <v>248</v>
          </cell>
          <cell r="AI14">
            <v>472</v>
          </cell>
          <cell r="AK14" t="str">
            <v>1988</v>
          </cell>
          <cell r="AL14">
            <v>10562</v>
          </cell>
          <cell r="AM14">
            <v>5374</v>
          </cell>
          <cell r="AN14">
            <v>-13</v>
          </cell>
        </row>
        <row r="15">
          <cell r="AA15" t="str">
            <v>Dec'78</v>
          </cell>
          <cell r="AB15">
            <v>207</v>
          </cell>
          <cell r="AC15">
            <v>440</v>
          </cell>
          <cell r="AG15">
            <v>647</v>
          </cell>
          <cell r="AH15">
            <v>238</v>
          </cell>
          <cell r="AI15">
            <v>448</v>
          </cell>
          <cell r="AK15" t="str">
            <v>1989</v>
          </cell>
          <cell r="AL15">
            <v>9590</v>
          </cell>
          <cell r="AM15">
            <v>5054</v>
          </cell>
          <cell r="AN15">
            <v>-9</v>
          </cell>
        </row>
        <row r="16">
          <cell r="AA16" t="str">
            <v>Jan'79</v>
          </cell>
          <cell r="AB16">
            <v>249</v>
          </cell>
          <cell r="AC16">
            <v>529</v>
          </cell>
          <cell r="AD16">
            <v>-1</v>
          </cell>
          <cell r="AE16">
            <v>-1</v>
          </cell>
          <cell r="AF16">
            <v>1</v>
          </cell>
          <cell r="AG16">
            <v>778</v>
          </cell>
          <cell r="AH16">
            <v>227</v>
          </cell>
          <cell r="AI16">
            <v>466</v>
          </cell>
          <cell r="AK16" t="str">
            <v>1990</v>
          </cell>
          <cell r="AL16">
            <v>8730</v>
          </cell>
          <cell r="AM16">
            <v>4541</v>
          </cell>
          <cell r="AN16">
            <v>-9</v>
          </cell>
        </row>
        <row r="17">
          <cell r="AA17" t="str">
            <v>Feb'79</v>
          </cell>
          <cell r="AB17">
            <v>218</v>
          </cell>
          <cell r="AC17">
            <v>464</v>
          </cell>
          <cell r="AD17">
            <v>-10</v>
          </cell>
          <cell r="AE17">
            <v>-5</v>
          </cell>
          <cell r="AF17">
            <v>-3</v>
          </cell>
          <cell r="AG17">
            <v>682</v>
          </cell>
          <cell r="AH17">
            <v>225</v>
          </cell>
          <cell r="AI17">
            <v>478</v>
          </cell>
          <cell r="AK17" t="str">
            <v>1991</v>
          </cell>
          <cell r="AL17">
            <v>8436</v>
          </cell>
          <cell r="AM17">
            <v>4486</v>
          </cell>
          <cell r="AN17">
            <v>-3</v>
          </cell>
        </row>
        <row r="18">
          <cell r="AA18" t="str">
            <v>Mar'79</v>
          </cell>
          <cell r="AB18">
            <v>246</v>
          </cell>
          <cell r="AC18">
            <v>479</v>
          </cell>
          <cell r="AD18">
            <v>-22</v>
          </cell>
          <cell r="AE18">
            <v>-11</v>
          </cell>
          <cell r="AF18">
            <v>-3</v>
          </cell>
          <cell r="AG18">
            <v>725</v>
          </cell>
          <cell r="AH18">
            <v>238</v>
          </cell>
          <cell r="AI18">
            <v>491</v>
          </cell>
          <cell r="AK18" t="str">
            <v>1992</v>
          </cell>
          <cell r="AL18">
            <v>10920</v>
          </cell>
          <cell r="AM18">
            <v>4382</v>
          </cell>
          <cell r="AN18">
            <v>29</v>
          </cell>
        </row>
        <row r="19">
          <cell r="AA19" t="str">
            <v>Apr'79</v>
          </cell>
          <cell r="AB19">
            <v>240</v>
          </cell>
          <cell r="AC19">
            <v>427</v>
          </cell>
          <cell r="AD19">
            <v>-16</v>
          </cell>
          <cell r="AE19">
            <v>-13</v>
          </cell>
          <cell r="AF19">
            <v>-2</v>
          </cell>
          <cell r="AG19">
            <v>667</v>
          </cell>
          <cell r="AH19">
            <v>235</v>
          </cell>
          <cell r="AI19">
            <v>457</v>
          </cell>
          <cell r="AK19" t="str">
            <v>1993</v>
          </cell>
          <cell r="AL19">
            <v>15148</v>
          </cell>
          <cell r="AM19">
            <v>5150</v>
          </cell>
          <cell r="AN19">
            <v>39</v>
          </cell>
        </row>
        <row r="20">
          <cell r="AA20" t="str">
            <v>May'79</v>
          </cell>
          <cell r="AB20">
            <v>236</v>
          </cell>
          <cell r="AC20">
            <v>417</v>
          </cell>
          <cell r="AD20">
            <v>-15</v>
          </cell>
          <cell r="AE20">
            <v>-13</v>
          </cell>
          <cell r="AF20">
            <v>0</v>
          </cell>
          <cell r="AG20">
            <v>653</v>
          </cell>
          <cell r="AH20">
            <v>241</v>
          </cell>
          <cell r="AI20">
            <v>441</v>
          </cell>
          <cell r="AK20" t="str">
            <v>1994</v>
          </cell>
          <cell r="AL20">
            <v>18837</v>
          </cell>
          <cell r="AM20">
            <v>6091</v>
          </cell>
          <cell r="AN20">
            <v>24</v>
          </cell>
        </row>
        <row r="21">
          <cell r="AA21" t="str">
            <v>Jun'79</v>
          </cell>
          <cell r="AB21">
            <v>233</v>
          </cell>
          <cell r="AC21">
            <v>446</v>
          </cell>
          <cell r="AD21">
            <v>-12</v>
          </cell>
          <cell r="AE21">
            <v>-13</v>
          </cell>
          <cell r="AF21">
            <v>1</v>
          </cell>
          <cell r="AG21">
            <v>679</v>
          </cell>
          <cell r="AH21">
            <v>236</v>
          </cell>
          <cell r="AI21">
            <v>430</v>
          </cell>
          <cell r="AK21" t="str">
            <v>1995</v>
          </cell>
          <cell r="AL21">
            <v>22344</v>
          </cell>
          <cell r="AM21">
            <v>6441</v>
          </cell>
          <cell r="AN21">
            <v>19</v>
          </cell>
        </row>
        <row r="22">
          <cell r="AA22" t="str">
            <v>Jul'79</v>
          </cell>
          <cell r="AB22">
            <v>211</v>
          </cell>
          <cell r="AC22">
            <v>481</v>
          </cell>
          <cell r="AD22">
            <v>5</v>
          </cell>
          <cell r="AE22">
            <v>-11</v>
          </cell>
          <cell r="AF22">
            <v>3</v>
          </cell>
          <cell r="AG22">
            <v>692</v>
          </cell>
          <cell r="AH22">
            <v>227</v>
          </cell>
          <cell r="AI22">
            <v>448</v>
          </cell>
          <cell r="AK22" t="str">
            <v>1996</v>
          </cell>
          <cell r="AL22">
            <v>25530</v>
          </cell>
          <cell r="AM22">
            <v>5941</v>
          </cell>
          <cell r="AN22">
            <v>14</v>
          </cell>
        </row>
        <row r="23">
          <cell r="AA23" t="str">
            <v>Aug'79</v>
          </cell>
          <cell r="AB23">
            <v>229</v>
          </cell>
          <cell r="AC23">
            <v>477</v>
          </cell>
          <cell r="AD23">
            <v>3</v>
          </cell>
          <cell r="AE23">
            <v>-9</v>
          </cell>
          <cell r="AF23">
            <v>2</v>
          </cell>
          <cell r="AG23">
            <v>706</v>
          </cell>
          <cell r="AH23">
            <v>224</v>
          </cell>
          <cell r="AI23">
            <v>468</v>
          </cell>
          <cell r="AK23" t="str">
            <v>1997</v>
          </cell>
          <cell r="AL23">
            <v>27474</v>
          </cell>
          <cell r="AM23">
            <v>5924</v>
          </cell>
          <cell r="AN23">
            <v>8</v>
          </cell>
        </row>
        <row r="24">
          <cell r="AA24" t="str">
            <v>Sep'79</v>
          </cell>
          <cell r="AB24">
            <v>245</v>
          </cell>
          <cell r="AC24">
            <v>469</v>
          </cell>
          <cell r="AD24">
            <v>-8</v>
          </cell>
          <cell r="AE24">
            <v>-9</v>
          </cell>
          <cell r="AF24">
            <v>2</v>
          </cell>
          <cell r="AG24">
            <v>714</v>
          </cell>
          <cell r="AH24">
            <v>228</v>
          </cell>
          <cell r="AI24">
            <v>476</v>
          </cell>
          <cell r="AK24" t="str">
            <v>1998</v>
          </cell>
          <cell r="AL24">
            <v>27828</v>
          </cell>
          <cell r="AM24">
            <v>6149</v>
          </cell>
          <cell r="AN24">
            <v>1</v>
          </cell>
        </row>
        <row r="25">
          <cell r="AA25" t="str">
            <v>Oct'79</v>
          </cell>
          <cell r="AB25">
            <v>274</v>
          </cell>
          <cell r="AC25">
            <v>452</v>
          </cell>
          <cell r="AD25">
            <v>-5</v>
          </cell>
          <cell r="AE25">
            <v>-9</v>
          </cell>
          <cell r="AF25">
            <v>2</v>
          </cell>
          <cell r="AG25">
            <v>726</v>
          </cell>
          <cell r="AH25">
            <v>249</v>
          </cell>
          <cell r="AI25">
            <v>466</v>
          </cell>
          <cell r="AK25" t="str">
            <v>1999</v>
          </cell>
          <cell r="AL25">
            <v>26476</v>
          </cell>
          <cell r="AM25">
            <v>7817</v>
          </cell>
          <cell r="AN25">
            <v>-5</v>
          </cell>
        </row>
        <row r="26">
          <cell r="AA26" t="str">
            <v>Nov'79</v>
          </cell>
          <cell r="AB26">
            <v>241</v>
          </cell>
          <cell r="AC26">
            <v>416</v>
          </cell>
          <cell r="AD26">
            <v>-3</v>
          </cell>
          <cell r="AE26">
            <v>-8</v>
          </cell>
          <cell r="AF26">
            <v>2</v>
          </cell>
          <cell r="AG26">
            <v>657</v>
          </cell>
          <cell r="AH26">
            <v>253</v>
          </cell>
          <cell r="AI26">
            <v>446</v>
          </cell>
          <cell r="AK26" t="str">
            <v>2000</v>
          </cell>
          <cell r="AL26">
            <v>28235</v>
          </cell>
          <cell r="AM26">
            <v>14024</v>
          </cell>
          <cell r="AN26">
            <v>7</v>
          </cell>
        </row>
        <row r="27">
          <cell r="AA27" t="str">
            <v>Dec'79</v>
          </cell>
          <cell r="AB27">
            <v>214</v>
          </cell>
          <cell r="AC27">
            <v>426</v>
          </cell>
          <cell r="AD27">
            <v>-3</v>
          </cell>
          <cell r="AE27">
            <v>-8</v>
          </cell>
          <cell r="AF27">
            <v>2</v>
          </cell>
          <cell r="AG27">
            <v>640</v>
          </cell>
          <cell r="AH27">
            <v>243</v>
          </cell>
          <cell r="AI27">
            <v>431</v>
          </cell>
          <cell r="AK27" t="str">
            <v>2001</v>
          </cell>
          <cell r="AL27">
            <v>32278</v>
          </cell>
          <cell r="AM27">
            <v>17049</v>
          </cell>
          <cell r="AN27">
            <v>14</v>
          </cell>
        </row>
        <row r="28">
          <cell r="AA28" t="str">
            <v>Jan'80</v>
          </cell>
          <cell r="AB28">
            <v>247</v>
          </cell>
          <cell r="AC28">
            <v>487</v>
          </cell>
          <cell r="AD28">
            <v>-8</v>
          </cell>
          <cell r="AE28">
            <v>-8</v>
          </cell>
          <cell r="AF28">
            <v>-1</v>
          </cell>
          <cell r="AG28">
            <v>734</v>
          </cell>
          <cell r="AH28">
            <v>234</v>
          </cell>
          <cell r="AI28">
            <v>443</v>
          </cell>
          <cell r="AK28" t="str">
            <v>2002</v>
          </cell>
          <cell r="AL28">
            <v>37472</v>
          </cell>
          <cell r="AM28">
            <v>46951</v>
          </cell>
          <cell r="AN28">
            <v>16</v>
          </cell>
        </row>
        <row r="29">
          <cell r="AA29" t="str">
            <v>Feb'80</v>
          </cell>
          <cell r="AB29">
            <v>263</v>
          </cell>
          <cell r="AC29">
            <v>573</v>
          </cell>
          <cell r="AD29">
            <v>23</v>
          </cell>
          <cell r="AE29">
            <v>7</v>
          </cell>
          <cell r="AF29">
            <v>9</v>
          </cell>
          <cell r="AG29">
            <v>836</v>
          </cell>
          <cell r="AH29">
            <v>241</v>
          </cell>
          <cell r="AI29">
            <v>495</v>
          </cell>
          <cell r="AK29" t="str">
            <v>2003</v>
          </cell>
          <cell r="AL29">
            <v>39310</v>
          </cell>
          <cell r="AM29">
            <v>61330</v>
          </cell>
          <cell r="AN29">
            <v>5</v>
          </cell>
        </row>
        <row r="30">
          <cell r="AA30" t="str">
            <v>Mar'80</v>
          </cell>
          <cell r="AB30">
            <v>211</v>
          </cell>
          <cell r="AC30">
            <v>501</v>
          </cell>
          <cell r="AD30">
            <v>5</v>
          </cell>
          <cell r="AE30">
            <v>6</v>
          </cell>
          <cell r="AF30">
            <v>1</v>
          </cell>
          <cell r="AG30">
            <v>712</v>
          </cell>
          <cell r="AH30">
            <v>240</v>
          </cell>
          <cell r="AI30">
            <v>520</v>
          </cell>
          <cell r="AK30" t="str">
            <v>2004</v>
          </cell>
          <cell r="AL30">
            <v>39213</v>
          </cell>
          <cell r="AM30">
            <v>79061</v>
          </cell>
          <cell r="AN30">
            <v>0</v>
          </cell>
        </row>
        <row r="31">
          <cell r="AA31" t="str">
            <v>Apr'80</v>
          </cell>
          <cell r="AB31">
            <v>235</v>
          </cell>
          <cell r="AC31">
            <v>448</v>
          </cell>
          <cell r="AD31">
            <v>5</v>
          </cell>
          <cell r="AE31">
            <v>6</v>
          </cell>
          <cell r="AF31">
            <v>0</v>
          </cell>
          <cell r="AG31">
            <v>683</v>
          </cell>
          <cell r="AH31">
            <v>236</v>
          </cell>
          <cell r="AI31">
            <v>507</v>
          </cell>
          <cell r="AK31" t="str">
            <v>2005</v>
          </cell>
          <cell r="AL31">
            <v>36843</v>
          </cell>
          <cell r="AM31">
            <v>99711</v>
          </cell>
          <cell r="AN31">
            <v>-6</v>
          </cell>
        </row>
        <row r="32">
          <cell r="AA32" t="str">
            <v>May'80</v>
          </cell>
          <cell r="AB32">
            <v>211</v>
          </cell>
          <cell r="AC32">
            <v>500</v>
          </cell>
          <cell r="AD32">
            <v>20</v>
          </cell>
          <cell r="AE32">
            <v>8</v>
          </cell>
          <cell r="AF32">
            <v>-2</v>
          </cell>
          <cell r="AG32">
            <v>711</v>
          </cell>
          <cell r="AH32">
            <v>219</v>
          </cell>
          <cell r="AI32">
            <v>483</v>
          </cell>
          <cell r="AK32" t="str">
            <v>2006</v>
          </cell>
          <cell r="AL32">
            <v>34137</v>
          </cell>
          <cell r="AM32">
            <v>127293</v>
          </cell>
          <cell r="AN32">
            <v>-7</v>
          </cell>
        </row>
        <row r="33">
          <cell r="AA33" t="str">
            <v>Jun'80</v>
          </cell>
          <cell r="AB33">
            <v>238</v>
          </cell>
          <cell r="AC33">
            <v>529</v>
          </cell>
          <cell r="AD33">
            <v>19</v>
          </cell>
          <cell r="AE33">
            <v>10</v>
          </cell>
          <cell r="AF33">
            <v>-1</v>
          </cell>
          <cell r="AG33">
            <v>767</v>
          </cell>
          <cell r="AH33">
            <v>228</v>
          </cell>
          <cell r="AI33">
            <v>492</v>
          </cell>
          <cell r="AK33" t="str">
            <v>2007</v>
          </cell>
          <cell r="AL33">
            <v>29160</v>
          </cell>
          <cell r="AM33">
            <v>135437</v>
          </cell>
          <cell r="AN33">
            <v>-15</v>
          </cell>
        </row>
        <row r="34">
          <cell r="AA34" t="str">
            <v>Jul'80</v>
          </cell>
          <cell r="AB34">
            <v>245</v>
          </cell>
          <cell r="AC34">
            <v>515</v>
          </cell>
          <cell r="AD34">
            <v>7</v>
          </cell>
          <cell r="AE34">
            <v>10</v>
          </cell>
          <cell r="AF34">
            <v>1</v>
          </cell>
          <cell r="AG34">
            <v>760</v>
          </cell>
          <cell r="AH34">
            <v>231</v>
          </cell>
          <cell r="AI34">
            <v>515</v>
          </cell>
          <cell r="AK34" t="str">
            <v>2008</v>
          </cell>
          <cell r="AL34">
            <v>29291</v>
          </cell>
          <cell r="AM34">
            <v>125922</v>
          </cell>
          <cell r="AN34">
            <v>0</v>
          </cell>
        </row>
        <row r="35">
          <cell r="AA35" t="str">
            <v>Aug'80</v>
          </cell>
          <cell r="AB35">
            <v>227</v>
          </cell>
          <cell r="AC35">
            <v>505</v>
          </cell>
          <cell r="AD35">
            <v>6</v>
          </cell>
          <cell r="AE35">
            <v>9</v>
          </cell>
          <cell r="AF35">
            <v>1</v>
          </cell>
          <cell r="AG35">
            <v>732</v>
          </cell>
          <cell r="AH35">
            <v>237</v>
          </cell>
          <cell r="AI35">
            <v>516</v>
          </cell>
          <cell r="AK35" t="str">
            <v>2009</v>
          </cell>
          <cell r="AL35">
            <v>32687</v>
          </cell>
          <cell r="AM35">
            <v>130234</v>
          </cell>
          <cell r="AN35">
            <v>12</v>
          </cell>
        </row>
        <row r="36">
          <cell r="AA36" t="str">
            <v>Sep'80</v>
          </cell>
          <cell r="AB36">
            <v>239</v>
          </cell>
          <cell r="AC36">
            <v>578</v>
          </cell>
          <cell r="AD36">
            <v>23</v>
          </cell>
          <cell r="AE36">
            <v>11</v>
          </cell>
          <cell r="AF36">
            <v>0</v>
          </cell>
          <cell r="AG36">
            <v>817</v>
          </cell>
          <cell r="AH36">
            <v>237</v>
          </cell>
          <cell r="AI36">
            <v>533</v>
          </cell>
          <cell r="AK36" t="str">
            <v>2010</v>
          </cell>
          <cell r="AL36">
            <v>31998</v>
          </cell>
          <cell r="AM36">
            <v>136474</v>
          </cell>
          <cell r="AN36">
            <v>-2</v>
          </cell>
        </row>
        <row r="37">
          <cell r="AA37" t="str">
            <v>Oct'80</v>
          </cell>
          <cell r="AB37">
            <v>265</v>
          </cell>
          <cell r="AC37">
            <v>598</v>
          </cell>
          <cell r="AD37">
            <v>32</v>
          </cell>
          <cell r="AE37">
            <v>13</v>
          </cell>
          <cell r="AF37">
            <v>0</v>
          </cell>
          <cell r="AG37">
            <v>863</v>
          </cell>
          <cell r="AH37">
            <v>244</v>
          </cell>
          <cell r="AI37">
            <v>560</v>
          </cell>
          <cell r="AK37" t="str">
            <v>2011</v>
          </cell>
          <cell r="AL37">
            <v>30099</v>
          </cell>
          <cell r="AM37">
            <v>129331</v>
          </cell>
          <cell r="AN37">
            <v>-6</v>
          </cell>
        </row>
        <row r="38">
          <cell r="AA38" t="str">
            <v>Nov'80</v>
          </cell>
          <cell r="AB38">
            <v>221</v>
          </cell>
          <cell r="AC38">
            <v>486</v>
          </cell>
          <cell r="AD38">
            <v>17</v>
          </cell>
          <cell r="AE38">
            <v>13</v>
          </cell>
          <cell r="AF38">
            <v>-1</v>
          </cell>
          <cell r="AG38">
            <v>707</v>
          </cell>
          <cell r="AH38">
            <v>242</v>
          </cell>
          <cell r="AI38">
            <v>554</v>
          </cell>
        </row>
        <row r="39">
          <cell r="AA39" t="str">
            <v>Dec'80</v>
          </cell>
          <cell r="AB39">
            <v>223</v>
          </cell>
          <cell r="AC39">
            <v>595</v>
          </cell>
          <cell r="AD39">
            <v>40</v>
          </cell>
          <cell r="AE39">
            <v>15</v>
          </cell>
          <cell r="AF39">
            <v>0</v>
          </cell>
          <cell r="AG39">
            <v>818</v>
          </cell>
          <cell r="AH39">
            <v>236</v>
          </cell>
          <cell r="AI39">
            <v>560</v>
          </cell>
        </row>
        <row r="40">
          <cell r="AA40" t="str">
            <v>Jan'81</v>
          </cell>
          <cell r="AB40">
            <v>250</v>
          </cell>
          <cell r="AC40">
            <v>585</v>
          </cell>
          <cell r="AD40">
            <v>20</v>
          </cell>
          <cell r="AE40">
            <v>20</v>
          </cell>
          <cell r="AF40">
            <v>1</v>
          </cell>
          <cell r="AG40">
            <v>835</v>
          </cell>
          <cell r="AH40">
            <v>231</v>
          </cell>
          <cell r="AI40">
            <v>555</v>
          </cell>
        </row>
        <row r="41">
          <cell r="AA41" t="str">
            <v>Feb'81</v>
          </cell>
          <cell r="AB41">
            <v>272</v>
          </cell>
          <cell r="AC41">
            <v>671</v>
          </cell>
          <cell r="AD41">
            <v>17</v>
          </cell>
          <cell r="AE41">
            <v>18</v>
          </cell>
          <cell r="AF41">
            <v>2</v>
          </cell>
          <cell r="AG41">
            <v>943</v>
          </cell>
          <cell r="AH41">
            <v>248</v>
          </cell>
          <cell r="AI41">
            <v>617</v>
          </cell>
        </row>
        <row r="42">
          <cell r="AA42" t="str">
            <v>Mar'81</v>
          </cell>
          <cell r="AB42">
            <v>290</v>
          </cell>
          <cell r="AC42">
            <v>680</v>
          </cell>
          <cell r="AD42">
            <v>36</v>
          </cell>
          <cell r="AE42">
            <v>24</v>
          </cell>
          <cell r="AF42">
            <v>13</v>
          </cell>
          <cell r="AG42">
            <v>970</v>
          </cell>
          <cell r="AH42">
            <v>271</v>
          </cell>
          <cell r="AI42">
            <v>645</v>
          </cell>
        </row>
        <row r="43">
          <cell r="AA43" t="str">
            <v>Apr'81</v>
          </cell>
          <cell r="AB43">
            <v>268</v>
          </cell>
          <cell r="AC43">
            <v>603</v>
          </cell>
          <cell r="AD43">
            <v>35</v>
          </cell>
          <cell r="AE43">
            <v>26</v>
          </cell>
          <cell r="AF43">
            <v>13</v>
          </cell>
          <cell r="AG43">
            <v>871</v>
          </cell>
          <cell r="AH43">
            <v>277</v>
          </cell>
          <cell r="AI43">
            <v>651</v>
          </cell>
        </row>
        <row r="44">
          <cell r="AA44" t="str">
            <v>May'81</v>
          </cell>
          <cell r="AB44">
            <v>246</v>
          </cell>
          <cell r="AC44">
            <v>593</v>
          </cell>
          <cell r="AD44">
            <v>19</v>
          </cell>
          <cell r="AE44">
            <v>25</v>
          </cell>
          <cell r="AF44">
            <v>14</v>
          </cell>
          <cell r="AG44">
            <v>839</v>
          </cell>
          <cell r="AH44">
            <v>268</v>
          </cell>
          <cell r="AI44">
            <v>625</v>
          </cell>
        </row>
        <row r="45">
          <cell r="AA45" t="str">
            <v>Jun'81</v>
          </cell>
          <cell r="AB45">
            <v>251</v>
          </cell>
          <cell r="AC45">
            <v>644</v>
          </cell>
          <cell r="AD45">
            <v>22</v>
          </cell>
          <cell r="AE45">
            <v>24</v>
          </cell>
          <cell r="AF45">
            <v>12</v>
          </cell>
          <cell r="AG45">
            <v>895</v>
          </cell>
          <cell r="AH45">
            <v>255</v>
          </cell>
          <cell r="AI45">
            <v>613</v>
          </cell>
        </row>
        <row r="46">
          <cell r="AA46" t="str">
            <v>Jul'81</v>
          </cell>
          <cell r="AB46">
            <v>287</v>
          </cell>
          <cell r="AC46">
            <v>771</v>
          </cell>
          <cell r="AD46">
            <v>50</v>
          </cell>
          <cell r="AE46">
            <v>28</v>
          </cell>
          <cell r="AF46">
            <v>13</v>
          </cell>
          <cell r="AG46">
            <v>1058</v>
          </cell>
          <cell r="AH46">
            <v>261</v>
          </cell>
          <cell r="AI46">
            <v>669</v>
          </cell>
        </row>
        <row r="47">
          <cell r="AA47" t="str">
            <v>Aug'81</v>
          </cell>
          <cell r="AB47">
            <v>269</v>
          </cell>
          <cell r="AC47">
            <v>681</v>
          </cell>
          <cell r="AD47">
            <v>35</v>
          </cell>
          <cell r="AE47">
            <v>29</v>
          </cell>
          <cell r="AF47">
            <v>14</v>
          </cell>
          <cell r="AG47">
            <v>950</v>
          </cell>
          <cell r="AH47">
            <v>269</v>
          </cell>
          <cell r="AI47">
            <v>699</v>
          </cell>
        </row>
        <row r="48">
          <cell r="AA48" t="str">
            <v>Sep'81</v>
          </cell>
          <cell r="AB48">
            <v>239</v>
          </cell>
          <cell r="AC48">
            <v>722</v>
          </cell>
          <cell r="AD48">
            <v>25</v>
          </cell>
          <cell r="AE48">
            <v>28</v>
          </cell>
          <cell r="AF48">
            <v>12</v>
          </cell>
          <cell r="AG48">
            <v>961</v>
          </cell>
          <cell r="AH48">
            <v>265</v>
          </cell>
          <cell r="AI48">
            <v>725</v>
          </cell>
        </row>
        <row r="49">
          <cell r="AA49" t="str">
            <v>Oct'81</v>
          </cell>
          <cell r="AB49">
            <v>278</v>
          </cell>
          <cell r="AC49">
            <v>797</v>
          </cell>
          <cell r="AD49">
            <v>33</v>
          </cell>
          <cell r="AE49">
            <v>29</v>
          </cell>
          <cell r="AF49">
            <v>11</v>
          </cell>
          <cell r="AG49">
            <v>1075</v>
          </cell>
          <cell r="AH49">
            <v>262</v>
          </cell>
          <cell r="AI49">
            <v>733</v>
          </cell>
        </row>
        <row r="50">
          <cell r="AA50" t="str">
            <v>Nov'81</v>
          </cell>
          <cell r="AB50">
            <v>247</v>
          </cell>
          <cell r="AC50">
            <v>816</v>
          </cell>
          <cell r="AD50">
            <v>68</v>
          </cell>
          <cell r="AE50">
            <v>32</v>
          </cell>
          <cell r="AF50">
            <v>11</v>
          </cell>
          <cell r="AG50">
            <v>1063</v>
          </cell>
          <cell r="AH50">
            <v>255</v>
          </cell>
          <cell r="AI50">
            <v>778</v>
          </cell>
        </row>
        <row r="51">
          <cell r="AA51" t="str">
            <v>Dec'81</v>
          </cell>
          <cell r="AB51">
            <v>262</v>
          </cell>
          <cell r="AC51">
            <v>931</v>
          </cell>
          <cell r="AD51">
            <v>56</v>
          </cell>
          <cell r="AE51">
            <v>35</v>
          </cell>
          <cell r="AF51">
            <v>12</v>
          </cell>
          <cell r="AG51">
            <v>1193</v>
          </cell>
          <cell r="AH51">
            <v>262</v>
          </cell>
          <cell r="AI51">
            <v>848</v>
          </cell>
        </row>
        <row r="52">
          <cell r="AA52" t="str">
            <v>Jan'82</v>
          </cell>
          <cell r="AB52">
            <v>229</v>
          </cell>
          <cell r="AC52">
            <v>843</v>
          </cell>
          <cell r="AD52">
            <v>44</v>
          </cell>
          <cell r="AE52">
            <v>44</v>
          </cell>
          <cell r="AF52">
            <v>-8</v>
          </cell>
          <cell r="AG52">
            <v>1072</v>
          </cell>
          <cell r="AH52">
            <v>246</v>
          </cell>
          <cell r="AI52">
            <v>863</v>
          </cell>
        </row>
        <row r="53">
          <cell r="AA53" t="str">
            <v>Feb'82</v>
          </cell>
          <cell r="AB53">
            <v>309</v>
          </cell>
          <cell r="AC53">
            <v>1031</v>
          </cell>
          <cell r="AD53">
            <v>54</v>
          </cell>
          <cell r="AE53">
            <v>49</v>
          </cell>
          <cell r="AF53">
            <v>3</v>
          </cell>
          <cell r="AG53">
            <v>1340</v>
          </cell>
          <cell r="AH53">
            <v>267</v>
          </cell>
          <cell r="AI53">
            <v>935</v>
          </cell>
        </row>
        <row r="54">
          <cell r="AA54" t="str">
            <v>Mar'82</v>
          </cell>
          <cell r="AB54">
            <v>324</v>
          </cell>
          <cell r="AC54">
            <v>964</v>
          </cell>
          <cell r="AD54">
            <v>42</v>
          </cell>
          <cell r="AE54">
            <v>47</v>
          </cell>
          <cell r="AF54">
            <v>6</v>
          </cell>
          <cell r="AG54">
            <v>1288</v>
          </cell>
          <cell r="AH54">
            <v>287</v>
          </cell>
          <cell r="AI54">
            <v>946</v>
          </cell>
        </row>
        <row r="55">
          <cell r="AA55" t="str">
            <v>Apr'82</v>
          </cell>
          <cell r="AB55">
            <v>326</v>
          </cell>
          <cell r="AC55">
            <v>955</v>
          </cell>
          <cell r="AD55">
            <v>58</v>
          </cell>
          <cell r="AE55">
            <v>49</v>
          </cell>
          <cell r="AF55">
            <v>10</v>
          </cell>
          <cell r="AG55">
            <v>1281</v>
          </cell>
          <cell r="AH55">
            <v>320</v>
          </cell>
          <cell r="AI55">
            <v>983</v>
          </cell>
        </row>
        <row r="56">
          <cell r="AA56" t="str">
            <v>May'82</v>
          </cell>
          <cell r="AB56">
            <v>271</v>
          </cell>
          <cell r="AC56">
            <v>893</v>
          </cell>
          <cell r="AD56">
            <v>51</v>
          </cell>
          <cell r="AE56">
            <v>50</v>
          </cell>
          <cell r="AF56">
            <v>10</v>
          </cell>
          <cell r="AG56">
            <v>1164</v>
          </cell>
          <cell r="AH56">
            <v>307</v>
          </cell>
          <cell r="AI56">
            <v>937</v>
          </cell>
        </row>
        <row r="57">
          <cell r="AA57" t="str">
            <v>Jun'82</v>
          </cell>
          <cell r="AB57">
            <v>327</v>
          </cell>
          <cell r="AC57">
            <v>990</v>
          </cell>
          <cell r="AD57">
            <v>54</v>
          </cell>
          <cell r="AE57">
            <v>50</v>
          </cell>
          <cell r="AF57">
            <v>13</v>
          </cell>
          <cell r="AG57">
            <v>1317</v>
          </cell>
          <cell r="AH57">
            <v>308</v>
          </cell>
          <cell r="AI57">
            <v>946</v>
          </cell>
        </row>
        <row r="58">
          <cell r="AA58" t="str">
            <v>Jul'82</v>
          </cell>
          <cell r="AB58">
            <v>345</v>
          </cell>
          <cell r="AC58">
            <v>917</v>
          </cell>
          <cell r="AD58">
            <v>19</v>
          </cell>
          <cell r="AE58">
            <v>45</v>
          </cell>
          <cell r="AF58">
            <v>14</v>
          </cell>
          <cell r="AG58">
            <v>1262</v>
          </cell>
          <cell r="AH58">
            <v>314</v>
          </cell>
          <cell r="AI58">
            <v>933</v>
          </cell>
        </row>
        <row r="59">
          <cell r="AA59" t="str">
            <v>Aug'82</v>
          </cell>
          <cell r="AB59">
            <v>353</v>
          </cell>
          <cell r="AC59">
            <v>938</v>
          </cell>
          <cell r="AD59">
            <v>38</v>
          </cell>
          <cell r="AE59">
            <v>44</v>
          </cell>
          <cell r="AF59">
            <v>16</v>
          </cell>
          <cell r="AG59">
            <v>1291</v>
          </cell>
          <cell r="AH59">
            <v>342</v>
          </cell>
          <cell r="AI59">
            <v>948</v>
          </cell>
        </row>
        <row r="60">
          <cell r="AA60" t="str">
            <v>Sep'82</v>
          </cell>
          <cell r="AB60">
            <v>389</v>
          </cell>
          <cell r="AC60">
            <v>1001</v>
          </cell>
          <cell r="AD60">
            <v>39</v>
          </cell>
          <cell r="AE60">
            <v>43</v>
          </cell>
          <cell r="AF60">
            <v>21</v>
          </cell>
          <cell r="AG60">
            <v>1390</v>
          </cell>
          <cell r="AH60">
            <v>362</v>
          </cell>
          <cell r="AI60">
            <v>952</v>
          </cell>
        </row>
        <row r="61">
          <cell r="AA61" t="str">
            <v>Oct'82</v>
          </cell>
          <cell r="AB61">
            <v>314</v>
          </cell>
          <cell r="AC61">
            <v>1027</v>
          </cell>
          <cell r="AD61">
            <v>29</v>
          </cell>
          <cell r="AE61">
            <v>42</v>
          </cell>
          <cell r="AF61">
            <v>20</v>
          </cell>
          <cell r="AG61">
            <v>1341</v>
          </cell>
          <cell r="AH61">
            <v>352</v>
          </cell>
          <cell r="AI61">
            <v>989</v>
          </cell>
        </row>
        <row r="62">
          <cell r="AA62" t="str">
            <v>Nov'82</v>
          </cell>
          <cell r="AB62">
            <v>355</v>
          </cell>
          <cell r="AC62">
            <v>1099</v>
          </cell>
          <cell r="AD62">
            <v>35</v>
          </cell>
          <cell r="AE62">
            <v>41</v>
          </cell>
          <cell r="AF62">
            <v>22</v>
          </cell>
          <cell r="AG62">
            <v>1454</v>
          </cell>
          <cell r="AH62">
            <v>353</v>
          </cell>
          <cell r="AI62">
            <v>1042</v>
          </cell>
        </row>
        <row r="63">
          <cell r="AA63" t="str">
            <v>Dec'82</v>
          </cell>
          <cell r="AB63">
            <v>419</v>
          </cell>
          <cell r="AC63">
            <v>1257</v>
          </cell>
          <cell r="AD63">
            <v>35</v>
          </cell>
          <cell r="AE63">
            <v>40</v>
          </cell>
          <cell r="AF63">
            <v>25</v>
          </cell>
          <cell r="AG63">
            <v>1676</v>
          </cell>
          <cell r="AH63">
            <v>363</v>
          </cell>
          <cell r="AI63">
            <v>1128</v>
          </cell>
        </row>
        <row r="64">
          <cell r="AA64" t="str">
            <v>Jan'83</v>
          </cell>
          <cell r="AB64">
            <v>320</v>
          </cell>
          <cell r="AC64">
            <v>1065</v>
          </cell>
          <cell r="AD64">
            <v>26</v>
          </cell>
          <cell r="AE64">
            <v>26</v>
          </cell>
          <cell r="AF64">
            <v>40</v>
          </cell>
          <cell r="AG64">
            <v>1385</v>
          </cell>
          <cell r="AH64">
            <v>365</v>
          </cell>
          <cell r="AI64">
            <v>1140</v>
          </cell>
        </row>
        <row r="65">
          <cell r="AA65" t="str">
            <v>Feb'83</v>
          </cell>
          <cell r="AB65">
            <v>342</v>
          </cell>
          <cell r="AC65">
            <v>1091</v>
          </cell>
          <cell r="AD65">
            <v>6</v>
          </cell>
          <cell r="AE65">
            <v>15</v>
          </cell>
          <cell r="AF65">
            <v>23</v>
          </cell>
          <cell r="AG65">
            <v>1433</v>
          </cell>
          <cell r="AH65">
            <v>360</v>
          </cell>
          <cell r="AI65">
            <v>1138</v>
          </cell>
        </row>
        <row r="66">
          <cell r="AA66" t="str">
            <v>Mar'83</v>
          </cell>
          <cell r="AB66">
            <v>395</v>
          </cell>
          <cell r="AC66">
            <v>1075</v>
          </cell>
          <cell r="AD66">
            <v>12</v>
          </cell>
          <cell r="AE66">
            <v>14</v>
          </cell>
          <cell r="AF66">
            <v>23</v>
          </cell>
          <cell r="AG66">
            <v>1470</v>
          </cell>
          <cell r="AH66">
            <v>352</v>
          </cell>
          <cell r="AI66">
            <v>1077</v>
          </cell>
        </row>
        <row r="67">
          <cell r="AA67" t="str">
            <v>Apr'83</v>
          </cell>
          <cell r="AB67">
            <v>355</v>
          </cell>
          <cell r="AC67">
            <v>1070</v>
          </cell>
          <cell r="AD67">
            <v>12</v>
          </cell>
          <cell r="AE67">
            <v>13</v>
          </cell>
          <cell r="AF67">
            <v>19</v>
          </cell>
          <cell r="AG67">
            <v>1425</v>
          </cell>
          <cell r="AH67">
            <v>364</v>
          </cell>
          <cell r="AI67">
            <v>1079</v>
          </cell>
        </row>
        <row r="68">
          <cell r="AA68" t="str">
            <v>May'83</v>
          </cell>
          <cell r="AB68">
            <v>305</v>
          </cell>
          <cell r="AC68">
            <v>932</v>
          </cell>
          <cell r="AD68">
            <v>4</v>
          </cell>
          <cell r="AE68">
            <v>12</v>
          </cell>
          <cell r="AF68">
            <v>18</v>
          </cell>
          <cell r="AG68">
            <v>1237</v>
          </cell>
          <cell r="AH68">
            <v>352</v>
          </cell>
          <cell r="AI68">
            <v>1026</v>
          </cell>
        </row>
        <row r="69">
          <cell r="AA69" t="str">
            <v>Jun'83</v>
          </cell>
          <cell r="AB69">
            <v>401</v>
          </cell>
          <cell r="AC69">
            <v>1003</v>
          </cell>
          <cell r="AD69">
            <v>1</v>
          </cell>
          <cell r="AE69">
            <v>10</v>
          </cell>
          <cell r="AF69">
            <v>19</v>
          </cell>
          <cell r="AG69">
            <v>1404</v>
          </cell>
          <cell r="AH69">
            <v>354</v>
          </cell>
          <cell r="AI69">
            <v>1002</v>
          </cell>
        </row>
        <row r="70">
          <cell r="AA70" t="str">
            <v>Jul'83</v>
          </cell>
          <cell r="AB70">
            <v>345</v>
          </cell>
          <cell r="AC70">
            <v>906</v>
          </cell>
          <cell r="AD70">
            <v>-1</v>
          </cell>
          <cell r="AE70">
            <v>8</v>
          </cell>
          <cell r="AF70">
            <v>16</v>
          </cell>
          <cell r="AG70">
            <v>1251</v>
          </cell>
          <cell r="AH70">
            <v>350</v>
          </cell>
          <cell r="AI70">
            <v>947</v>
          </cell>
        </row>
        <row r="71">
          <cell r="AA71" t="str">
            <v>Aug'83</v>
          </cell>
          <cell r="AB71">
            <v>359</v>
          </cell>
          <cell r="AC71">
            <v>961</v>
          </cell>
          <cell r="AD71">
            <v>2</v>
          </cell>
          <cell r="AE71">
            <v>8</v>
          </cell>
          <cell r="AF71">
            <v>14</v>
          </cell>
          <cell r="AG71">
            <v>1320</v>
          </cell>
          <cell r="AH71">
            <v>368</v>
          </cell>
          <cell r="AI71">
            <v>957</v>
          </cell>
        </row>
        <row r="72">
          <cell r="AA72" t="str">
            <v>Sep'83</v>
          </cell>
          <cell r="AB72">
            <v>337</v>
          </cell>
          <cell r="AC72">
            <v>895</v>
          </cell>
          <cell r="AD72">
            <v>-11</v>
          </cell>
          <cell r="AE72">
            <v>5</v>
          </cell>
          <cell r="AF72">
            <v>10</v>
          </cell>
          <cell r="AG72">
            <v>1232</v>
          </cell>
          <cell r="AH72">
            <v>347</v>
          </cell>
          <cell r="AI72">
            <v>921</v>
          </cell>
        </row>
        <row r="73">
          <cell r="AA73" t="str">
            <v>Oct'83</v>
          </cell>
          <cell r="AB73">
            <v>351</v>
          </cell>
          <cell r="AC73">
            <v>974</v>
          </cell>
          <cell r="AD73">
            <v>-5</v>
          </cell>
          <cell r="AE73">
            <v>4</v>
          </cell>
          <cell r="AF73">
            <v>10</v>
          </cell>
          <cell r="AG73">
            <v>1325</v>
          </cell>
          <cell r="AH73">
            <v>349</v>
          </cell>
          <cell r="AI73">
            <v>943</v>
          </cell>
        </row>
        <row r="74">
          <cell r="AA74" t="str">
            <v>Nov'83</v>
          </cell>
          <cell r="AB74">
            <v>373</v>
          </cell>
          <cell r="AC74">
            <v>863</v>
          </cell>
          <cell r="AD74">
            <v>-21</v>
          </cell>
          <cell r="AE74">
            <v>2</v>
          </cell>
          <cell r="AF74">
            <v>10</v>
          </cell>
          <cell r="AG74">
            <v>1236</v>
          </cell>
          <cell r="AH74">
            <v>354</v>
          </cell>
          <cell r="AI74">
            <v>911</v>
          </cell>
        </row>
        <row r="75">
          <cell r="AA75" t="str">
            <v>Dec'83</v>
          </cell>
          <cell r="AB75">
            <v>386</v>
          </cell>
          <cell r="AC75">
            <v>1010</v>
          </cell>
          <cell r="AD75">
            <v>-20</v>
          </cell>
          <cell r="AE75">
            <v>-1</v>
          </cell>
          <cell r="AF75">
            <v>8</v>
          </cell>
          <cell r="AG75">
            <v>1396</v>
          </cell>
          <cell r="AH75">
            <v>370</v>
          </cell>
          <cell r="AI75">
            <v>949</v>
          </cell>
        </row>
        <row r="76">
          <cell r="AA76" t="str">
            <v>Jan'84</v>
          </cell>
          <cell r="AB76">
            <v>370</v>
          </cell>
          <cell r="AC76">
            <v>1018</v>
          </cell>
          <cell r="AD76">
            <v>-4</v>
          </cell>
          <cell r="AE76">
            <v>-4</v>
          </cell>
          <cell r="AF76">
            <v>16</v>
          </cell>
          <cell r="AG76">
            <v>1388</v>
          </cell>
          <cell r="AH76">
            <v>376</v>
          </cell>
          <cell r="AI76">
            <v>964</v>
          </cell>
        </row>
        <row r="77">
          <cell r="AA77" t="str">
            <v>Feb'84</v>
          </cell>
          <cell r="AB77">
            <v>382</v>
          </cell>
          <cell r="AC77">
            <v>988</v>
          </cell>
          <cell r="AD77">
            <v>-9</v>
          </cell>
          <cell r="AE77">
            <v>-7</v>
          </cell>
          <cell r="AF77">
            <v>14</v>
          </cell>
          <cell r="AG77">
            <v>1370</v>
          </cell>
          <cell r="AH77">
            <v>379</v>
          </cell>
          <cell r="AI77">
            <v>1005</v>
          </cell>
        </row>
        <row r="78">
          <cell r="AA78" t="str">
            <v>Mar'84</v>
          </cell>
          <cell r="AB78">
            <v>470</v>
          </cell>
          <cell r="AC78">
            <v>1078</v>
          </cell>
          <cell r="AD78">
            <v>0</v>
          </cell>
          <cell r="AE78">
            <v>-5</v>
          </cell>
          <cell r="AF78">
            <v>16</v>
          </cell>
          <cell r="AG78">
            <v>1548</v>
          </cell>
          <cell r="AH78">
            <v>407</v>
          </cell>
          <cell r="AI78">
            <v>1028</v>
          </cell>
        </row>
        <row r="79">
          <cell r="AA79" t="str">
            <v>Apr'84</v>
          </cell>
          <cell r="AB79">
            <v>409</v>
          </cell>
          <cell r="AC79">
            <v>958</v>
          </cell>
          <cell r="AD79">
            <v>-10</v>
          </cell>
          <cell r="AE79">
            <v>-6</v>
          </cell>
          <cell r="AF79">
            <v>16</v>
          </cell>
          <cell r="AG79">
            <v>1367</v>
          </cell>
          <cell r="AH79">
            <v>420</v>
          </cell>
          <cell r="AI79">
            <v>1008</v>
          </cell>
        </row>
        <row r="80">
          <cell r="AA80" t="str">
            <v>May'84</v>
          </cell>
          <cell r="AB80">
            <v>329</v>
          </cell>
          <cell r="AC80">
            <v>918</v>
          </cell>
          <cell r="AD80">
            <v>-2</v>
          </cell>
          <cell r="AE80">
            <v>-5</v>
          </cell>
          <cell r="AF80">
            <v>14</v>
          </cell>
          <cell r="AG80">
            <v>1247</v>
          </cell>
          <cell r="AH80">
            <v>403</v>
          </cell>
          <cell r="AI80">
            <v>985</v>
          </cell>
        </row>
        <row r="81">
          <cell r="AA81" t="str">
            <v>Jun'84</v>
          </cell>
          <cell r="AB81">
            <v>409</v>
          </cell>
          <cell r="AC81">
            <v>1066</v>
          </cell>
          <cell r="AD81">
            <v>6</v>
          </cell>
          <cell r="AE81">
            <v>-3</v>
          </cell>
          <cell r="AF81">
            <v>12</v>
          </cell>
          <cell r="AG81">
            <v>1475</v>
          </cell>
          <cell r="AH81">
            <v>382</v>
          </cell>
          <cell r="AI81">
            <v>981</v>
          </cell>
        </row>
        <row r="82">
          <cell r="AA82" t="str">
            <v>Jul'84</v>
          </cell>
          <cell r="AB82">
            <v>385</v>
          </cell>
          <cell r="AC82">
            <v>981</v>
          </cell>
          <cell r="AD82">
            <v>8</v>
          </cell>
          <cell r="AE82">
            <v>-2</v>
          </cell>
          <cell r="AF82">
            <v>12</v>
          </cell>
          <cell r="AG82">
            <v>1366</v>
          </cell>
          <cell r="AH82">
            <v>374</v>
          </cell>
          <cell r="AI82">
            <v>988</v>
          </cell>
        </row>
        <row r="83">
          <cell r="AA83" t="str">
            <v>Aug'84</v>
          </cell>
          <cell r="AB83">
            <v>392</v>
          </cell>
          <cell r="AC83">
            <v>994</v>
          </cell>
          <cell r="AD83">
            <v>3</v>
          </cell>
          <cell r="AE83">
            <v>-1</v>
          </cell>
          <cell r="AF83">
            <v>11</v>
          </cell>
          <cell r="AG83">
            <v>1386</v>
          </cell>
          <cell r="AH83">
            <v>395</v>
          </cell>
          <cell r="AI83">
            <v>1014</v>
          </cell>
        </row>
        <row r="84">
          <cell r="AA84" t="str">
            <v>Sep'84</v>
          </cell>
          <cell r="AB84">
            <v>437</v>
          </cell>
          <cell r="AC84">
            <v>968</v>
          </cell>
          <cell r="AD84">
            <v>8</v>
          </cell>
          <cell r="AE84">
            <v>0</v>
          </cell>
          <cell r="AF84">
            <v>13</v>
          </cell>
          <cell r="AG84">
            <v>1405</v>
          </cell>
          <cell r="AH84">
            <v>405</v>
          </cell>
          <cell r="AI84">
            <v>981</v>
          </cell>
        </row>
        <row r="85">
          <cell r="AA85" t="str">
            <v>Oct'84</v>
          </cell>
          <cell r="AB85">
            <v>394</v>
          </cell>
          <cell r="AC85">
            <v>952</v>
          </cell>
          <cell r="AD85">
            <v>-2</v>
          </cell>
          <cell r="AE85">
            <v>-1</v>
          </cell>
          <cell r="AF85">
            <v>13</v>
          </cell>
          <cell r="AG85">
            <v>1346</v>
          </cell>
          <cell r="AH85">
            <v>408</v>
          </cell>
          <cell r="AI85">
            <v>971</v>
          </cell>
        </row>
        <row r="86">
          <cell r="AA86" t="str">
            <v>Nov'84</v>
          </cell>
          <cell r="AB86">
            <v>364</v>
          </cell>
          <cell r="AC86">
            <v>982</v>
          </cell>
          <cell r="AD86">
            <v>14</v>
          </cell>
          <cell r="AE86">
            <v>1</v>
          </cell>
          <cell r="AF86">
            <v>12</v>
          </cell>
          <cell r="AG86">
            <v>1346</v>
          </cell>
          <cell r="AH86">
            <v>398</v>
          </cell>
          <cell r="AI86">
            <v>967</v>
          </cell>
        </row>
        <row r="87">
          <cell r="AA87" t="str">
            <v>Dec'84</v>
          </cell>
          <cell r="AB87">
            <v>401</v>
          </cell>
          <cell r="AC87">
            <v>1115</v>
          </cell>
          <cell r="AD87">
            <v>10</v>
          </cell>
          <cell r="AE87">
            <v>1</v>
          </cell>
          <cell r="AF87">
            <v>11</v>
          </cell>
          <cell r="AG87">
            <v>1516</v>
          </cell>
          <cell r="AH87">
            <v>386</v>
          </cell>
          <cell r="AI87">
            <v>1016</v>
          </cell>
        </row>
        <row r="88">
          <cell r="AA88" t="str">
            <v>Jan'85</v>
          </cell>
          <cell r="AB88">
            <v>451</v>
          </cell>
          <cell r="AC88">
            <v>1098</v>
          </cell>
          <cell r="AD88">
            <v>8</v>
          </cell>
          <cell r="AE88">
            <v>8</v>
          </cell>
          <cell r="AF88">
            <v>22</v>
          </cell>
          <cell r="AG88">
            <v>1549</v>
          </cell>
          <cell r="AH88">
            <v>405</v>
          </cell>
          <cell r="AI88">
            <v>1065</v>
          </cell>
        </row>
        <row r="89">
          <cell r="AA89" t="str">
            <v>Feb'85</v>
          </cell>
          <cell r="AB89">
            <v>470</v>
          </cell>
          <cell r="AC89">
            <v>1195</v>
          </cell>
          <cell r="AD89">
            <v>21</v>
          </cell>
          <cell r="AE89">
            <v>14</v>
          </cell>
          <cell r="AF89">
            <v>22</v>
          </cell>
          <cell r="AG89">
            <v>1665</v>
          </cell>
          <cell r="AH89">
            <v>441</v>
          </cell>
          <cell r="AI89">
            <v>1136</v>
          </cell>
        </row>
        <row r="90">
          <cell r="AA90" t="str">
            <v>Mar'85</v>
          </cell>
          <cell r="AB90">
            <v>455</v>
          </cell>
          <cell r="AC90">
            <v>1142</v>
          </cell>
          <cell r="AD90">
            <v>6</v>
          </cell>
          <cell r="AE90">
            <v>11</v>
          </cell>
          <cell r="AF90">
            <v>13</v>
          </cell>
          <cell r="AG90">
            <v>1597</v>
          </cell>
          <cell r="AH90">
            <v>459</v>
          </cell>
          <cell r="AI90">
            <v>1145</v>
          </cell>
        </row>
        <row r="91">
          <cell r="AA91" t="str">
            <v>Apr'85</v>
          </cell>
          <cell r="AB91">
            <v>408</v>
          </cell>
          <cell r="AC91">
            <v>1136</v>
          </cell>
          <cell r="AD91">
            <v>19</v>
          </cell>
          <cell r="AE91">
            <v>13</v>
          </cell>
          <cell r="AF91">
            <v>9</v>
          </cell>
          <cell r="AG91">
            <v>1544</v>
          </cell>
          <cell r="AH91">
            <v>444</v>
          </cell>
          <cell r="AI91">
            <v>1158</v>
          </cell>
        </row>
        <row r="92">
          <cell r="AA92" t="str">
            <v>May'85</v>
          </cell>
          <cell r="AB92">
            <v>353</v>
          </cell>
          <cell r="AC92">
            <v>1037</v>
          </cell>
          <cell r="AD92">
            <v>13</v>
          </cell>
          <cell r="AE92">
            <v>13</v>
          </cell>
          <cell r="AF92">
            <v>9</v>
          </cell>
          <cell r="AG92">
            <v>1390</v>
          </cell>
          <cell r="AH92">
            <v>405</v>
          </cell>
          <cell r="AI92">
            <v>1105</v>
          </cell>
        </row>
        <row r="93">
          <cell r="AA93" t="str">
            <v>Jun'85</v>
          </cell>
          <cell r="AB93">
            <v>457</v>
          </cell>
          <cell r="AC93">
            <v>1175</v>
          </cell>
          <cell r="AD93">
            <v>10</v>
          </cell>
          <cell r="AE93">
            <v>13</v>
          </cell>
          <cell r="AF93">
            <v>9</v>
          </cell>
          <cell r="AG93">
            <v>1632</v>
          </cell>
          <cell r="AH93">
            <v>406</v>
          </cell>
          <cell r="AI93">
            <v>1116</v>
          </cell>
        </row>
        <row r="94">
          <cell r="AA94" t="str">
            <v>Jul'85</v>
          </cell>
          <cell r="AB94">
            <v>417</v>
          </cell>
          <cell r="AC94">
            <v>1270</v>
          </cell>
          <cell r="AD94">
            <v>29</v>
          </cell>
          <cell r="AE94">
            <v>15</v>
          </cell>
          <cell r="AF94">
            <v>9</v>
          </cell>
          <cell r="AG94">
            <v>1687</v>
          </cell>
          <cell r="AH94">
            <v>409</v>
          </cell>
          <cell r="AI94">
            <v>1161</v>
          </cell>
        </row>
        <row r="95">
          <cell r="AA95" t="str">
            <v>Aug'85</v>
          </cell>
          <cell r="AB95">
            <v>448</v>
          </cell>
          <cell r="AC95">
            <v>1111</v>
          </cell>
          <cell r="AD95">
            <v>12</v>
          </cell>
          <cell r="AE95">
            <v>15</v>
          </cell>
          <cell r="AF95">
            <v>10</v>
          </cell>
          <cell r="AG95">
            <v>1559</v>
          </cell>
          <cell r="AH95">
            <v>441</v>
          </cell>
          <cell r="AI95">
            <v>1185</v>
          </cell>
        </row>
        <row r="96">
          <cell r="AA96" t="str">
            <v>Sep'85</v>
          </cell>
          <cell r="AB96">
            <v>446</v>
          </cell>
          <cell r="AC96">
            <v>1145</v>
          </cell>
          <cell r="AD96">
            <v>18</v>
          </cell>
          <cell r="AE96">
            <v>15</v>
          </cell>
          <cell r="AF96">
            <v>9</v>
          </cell>
          <cell r="AG96">
            <v>1591</v>
          </cell>
          <cell r="AH96">
            <v>437</v>
          </cell>
          <cell r="AI96">
            <v>1175</v>
          </cell>
        </row>
        <row r="97">
          <cell r="AA97" t="str">
            <v>Oct'85</v>
          </cell>
          <cell r="AB97">
            <v>511</v>
          </cell>
          <cell r="AC97">
            <v>1157</v>
          </cell>
          <cell r="AD97">
            <v>22</v>
          </cell>
          <cell r="AE97">
            <v>16</v>
          </cell>
          <cell r="AF97">
            <v>11</v>
          </cell>
          <cell r="AG97">
            <v>1668</v>
          </cell>
          <cell r="AH97">
            <v>468</v>
          </cell>
          <cell r="AI97">
            <v>1138</v>
          </cell>
        </row>
        <row r="98">
          <cell r="AA98" t="str">
            <v>Nov'85</v>
          </cell>
          <cell r="AB98">
            <v>385</v>
          </cell>
          <cell r="AC98">
            <v>995</v>
          </cell>
          <cell r="AD98">
            <v>1</v>
          </cell>
          <cell r="AE98">
            <v>14</v>
          </cell>
          <cell r="AF98">
            <v>11</v>
          </cell>
          <cell r="AG98">
            <v>1380</v>
          </cell>
          <cell r="AH98">
            <v>447</v>
          </cell>
          <cell r="AI98">
            <v>1099</v>
          </cell>
        </row>
        <row r="99">
          <cell r="AA99" t="str">
            <v>Dec'85</v>
          </cell>
          <cell r="AB99">
            <v>450</v>
          </cell>
          <cell r="AC99">
            <v>1164</v>
          </cell>
          <cell r="AD99">
            <v>4</v>
          </cell>
          <cell r="AE99">
            <v>13</v>
          </cell>
          <cell r="AF99">
            <v>11</v>
          </cell>
          <cell r="AG99">
            <v>1614</v>
          </cell>
          <cell r="AH99">
            <v>449</v>
          </cell>
          <cell r="AI99">
            <v>1105</v>
          </cell>
        </row>
        <row r="100">
          <cell r="AA100" t="str">
            <v>Jan'86</v>
          </cell>
          <cell r="AB100">
            <v>436</v>
          </cell>
          <cell r="AC100">
            <v>1107</v>
          </cell>
          <cell r="AD100">
            <v>1</v>
          </cell>
          <cell r="AE100">
            <v>1</v>
          </cell>
          <cell r="AF100">
            <v>-3</v>
          </cell>
          <cell r="AG100">
            <v>1543</v>
          </cell>
          <cell r="AH100">
            <v>424</v>
          </cell>
          <cell r="AI100">
            <v>1089</v>
          </cell>
        </row>
        <row r="101">
          <cell r="AA101" t="str">
            <v>Feb'86</v>
          </cell>
          <cell r="AB101">
            <v>429</v>
          </cell>
          <cell r="AC101">
            <v>1121</v>
          </cell>
          <cell r="AD101">
            <v>-6</v>
          </cell>
          <cell r="AE101">
            <v>-3</v>
          </cell>
          <cell r="AF101">
            <v>-6</v>
          </cell>
          <cell r="AG101">
            <v>1550</v>
          </cell>
          <cell r="AH101">
            <v>438</v>
          </cell>
          <cell r="AI101">
            <v>1131</v>
          </cell>
        </row>
        <row r="102">
          <cell r="AA102" t="str">
            <v>Mar'86</v>
          </cell>
          <cell r="AB102">
            <v>456</v>
          </cell>
          <cell r="AC102">
            <v>1269</v>
          </cell>
          <cell r="AD102">
            <v>11</v>
          </cell>
          <cell r="AE102">
            <v>2</v>
          </cell>
          <cell r="AF102">
            <v>-4</v>
          </cell>
          <cell r="AG102">
            <v>1725</v>
          </cell>
          <cell r="AH102">
            <v>440</v>
          </cell>
          <cell r="AI102">
            <v>1166</v>
          </cell>
        </row>
        <row r="103">
          <cell r="AA103" t="str">
            <v>Apr'86</v>
          </cell>
          <cell r="AB103">
            <v>446</v>
          </cell>
          <cell r="AC103">
            <v>1094</v>
          </cell>
          <cell r="AD103">
            <v>-4</v>
          </cell>
          <cell r="AE103">
            <v>0</v>
          </cell>
          <cell r="AF103">
            <v>-1</v>
          </cell>
          <cell r="AG103">
            <v>1540</v>
          </cell>
          <cell r="AH103">
            <v>444</v>
          </cell>
          <cell r="AI103">
            <v>1161</v>
          </cell>
        </row>
        <row r="104">
          <cell r="AA104" t="str">
            <v>May'86</v>
          </cell>
          <cell r="AB104">
            <v>398</v>
          </cell>
          <cell r="AC104">
            <v>1125</v>
          </cell>
          <cell r="AD104">
            <v>8</v>
          </cell>
          <cell r="AE104">
            <v>2</v>
          </cell>
          <cell r="AF104">
            <v>1</v>
          </cell>
          <cell r="AG104">
            <v>1523</v>
          </cell>
          <cell r="AH104">
            <v>433</v>
          </cell>
          <cell r="AI104">
            <v>1163</v>
          </cell>
        </row>
        <row r="105">
          <cell r="AA105" t="str">
            <v>Jun'86</v>
          </cell>
          <cell r="AB105">
            <v>419</v>
          </cell>
          <cell r="AC105">
            <v>1215</v>
          </cell>
          <cell r="AD105">
            <v>3</v>
          </cell>
          <cell r="AE105">
            <v>2</v>
          </cell>
          <cell r="AF105">
            <v>0</v>
          </cell>
          <cell r="AG105">
            <v>1634</v>
          </cell>
          <cell r="AH105">
            <v>421</v>
          </cell>
          <cell r="AI105">
            <v>1145</v>
          </cell>
        </row>
        <row r="106">
          <cell r="AA106" t="str">
            <v>Jul'86</v>
          </cell>
          <cell r="AB106">
            <v>443</v>
          </cell>
          <cell r="AC106">
            <v>1237</v>
          </cell>
          <cell r="AD106">
            <v>-3</v>
          </cell>
          <cell r="AE106">
            <v>1</v>
          </cell>
          <cell r="AF106">
            <v>1</v>
          </cell>
          <cell r="AG106">
            <v>1680</v>
          </cell>
          <cell r="AH106">
            <v>420</v>
          </cell>
          <cell r="AI106">
            <v>1192</v>
          </cell>
        </row>
        <row r="107">
          <cell r="AA107" t="str">
            <v>Aug'86</v>
          </cell>
          <cell r="AB107">
            <v>438</v>
          </cell>
          <cell r="AC107">
            <v>1046</v>
          </cell>
          <cell r="AD107">
            <v>-6</v>
          </cell>
          <cell r="AE107">
            <v>1</v>
          </cell>
          <cell r="AF107">
            <v>0</v>
          </cell>
          <cell r="AG107">
            <v>1484</v>
          </cell>
          <cell r="AH107">
            <v>433</v>
          </cell>
          <cell r="AI107">
            <v>1166</v>
          </cell>
        </row>
        <row r="108">
          <cell r="AA108" t="str">
            <v>Sep'86</v>
          </cell>
          <cell r="AB108">
            <v>488</v>
          </cell>
          <cell r="AC108">
            <v>1085</v>
          </cell>
          <cell r="AD108">
            <v>-5</v>
          </cell>
          <cell r="AE108">
            <v>0</v>
          </cell>
          <cell r="AF108">
            <v>1</v>
          </cell>
          <cell r="AG108">
            <v>1573</v>
          </cell>
          <cell r="AH108">
            <v>456</v>
          </cell>
          <cell r="AI108">
            <v>1123</v>
          </cell>
        </row>
        <row r="109">
          <cell r="AA109" t="str">
            <v>Oct'86</v>
          </cell>
          <cell r="AB109">
            <v>506</v>
          </cell>
          <cell r="AC109">
            <v>1146</v>
          </cell>
          <cell r="AD109">
            <v>-1</v>
          </cell>
          <cell r="AE109">
            <v>0</v>
          </cell>
          <cell r="AF109">
            <v>1</v>
          </cell>
          <cell r="AG109">
            <v>1652</v>
          </cell>
          <cell r="AH109">
            <v>477</v>
          </cell>
          <cell r="AI109">
            <v>1092</v>
          </cell>
        </row>
        <row r="110">
          <cell r="AA110" t="str">
            <v>Nov'86</v>
          </cell>
          <cell r="AB110">
            <v>442</v>
          </cell>
          <cell r="AC110">
            <v>994</v>
          </cell>
          <cell r="AD110">
            <v>0</v>
          </cell>
          <cell r="AE110">
            <v>0</v>
          </cell>
          <cell r="AF110">
            <v>2</v>
          </cell>
          <cell r="AG110">
            <v>1436</v>
          </cell>
          <cell r="AH110">
            <v>479</v>
          </cell>
          <cell r="AI110">
            <v>1075</v>
          </cell>
        </row>
        <row r="111">
          <cell r="AA111" t="str">
            <v>Dec'86</v>
          </cell>
          <cell r="AB111">
            <v>441</v>
          </cell>
          <cell r="AC111">
            <v>1061</v>
          </cell>
          <cell r="AD111">
            <v>-9</v>
          </cell>
          <cell r="AE111">
            <v>-1</v>
          </cell>
          <cell r="AF111">
            <v>2</v>
          </cell>
          <cell r="AG111">
            <v>1502</v>
          </cell>
          <cell r="AH111">
            <v>463</v>
          </cell>
          <cell r="AI111">
            <v>1067</v>
          </cell>
        </row>
        <row r="112">
          <cell r="AA112" t="str">
            <v>Jan'87</v>
          </cell>
          <cell r="AB112">
            <v>423</v>
          </cell>
          <cell r="AC112">
            <v>1099</v>
          </cell>
          <cell r="AD112">
            <v>-1</v>
          </cell>
          <cell r="AE112">
            <v>-1</v>
          </cell>
          <cell r="AF112">
            <v>-3</v>
          </cell>
          <cell r="AG112">
            <v>1522</v>
          </cell>
          <cell r="AH112">
            <v>435</v>
          </cell>
          <cell r="AI112">
            <v>1051</v>
          </cell>
        </row>
        <row r="113">
          <cell r="AA113" t="str">
            <v>Feb'87</v>
          </cell>
          <cell r="AB113">
            <v>456</v>
          </cell>
          <cell r="AC113">
            <v>1062</v>
          </cell>
          <cell r="AD113">
            <v>-5</v>
          </cell>
          <cell r="AE113">
            <v>-3</v>
          </cell>
          <cell r="AF113">
            <v>2</v>
          </cell>
          <cell r="AG113">
            <v>1518</v>
          </cell>
          <cell r="AH113">
            <v>440</v>
          </cell>
          <cell r="AI113">
            <v>1074</v>
          </cell>
        </row>
        <row r="114">
          <cell r="AA114" t="str">
            <v>Mar'87</v>
          </cell>
          <cell r="AB114">
            <v>534</v>
          </cell>
          <cell r="AC114">
            <v>1258</v>
          </cell>
          <cell r="AD114">
            <v>-1</v>
          </cell>
          <cell r="AE114">
            <v>-2</v>
          </cell>
          <cell r="AF114">
            <v>7</v>
          </cell>
          <cell r="AG114">
            <v>1792</v>
          </cell>
          <cell r="AH114">
            <v>471</v>
          </cell>
          <cell r="AI114">
            <v>1140</v>
          </cell>
        </row>
        <row r="115">
          <cell r="AA115" t="str">
            <v>Apr'87</v>
          </cell>
          <cell r="AB115">
            <v>463</v>
          </cell>
          <cell r="AC115">
            <v>1039</v>
          </cell>
          <cell r="AD115">
            <v>-5</v>
          </cell>
          <cell r="AE115">
            <v>-3</v>
          </cell>
          <cell r="AF115">
            <v>6</v>
          </cell>
          <cell r="AG115">
            <v>1502</v>
          </cell>
          <cell r="AH115">
            <v>484</v>
          </cell>
          <cell r="AI115">
            <v>1120</v>
          </cell>
        </row>
        <row r="116">
          <cell r="AA116" t="str">
            <v>May'87</v>
          </cell>
          <cell r="AB116">
            <v>427</v>
          </cell>
          <cell r="AC116">
            <v>1029</v>
          </cell>
          <cell r="AD116">
            <v>-9</v>
          </cell>
          <cell r="AE116">
            <v>-4</v>
          </cell>
          <cell r="AF116">
            <v>6</v>
          </cell>
          <cell r="AG116">
            <v>1456</v>
          </cell>
          <cell r="AH116">
            <v>475</v>
          </cell>
          <cell r="AI116">
            <v>1109</v>
          </cell>
        </row>
        <row r="117">
          <cell r="AA117" t="str">
            <v>Jun'87</v>
          </cell>
          <cell r="AB117">
            <v>488</v>
          </cell>
          <cell r="AC117">
            <v>958</v>
          </cell>
          <cell r="AD117">
            <v>-21</v>
          </cell>
          <cell r="AE117">
            <v>-7</v>
          </cell>
          <cell r="AF117">
            <v>8</v>
          </cell>
          <cell r="AG117">
            <v>1446</v>
          </cell>
          <cell r="AH117">
            <v>459</v>
          </cell>
          <cell r="AI117">
            <v>1009</v>
          </cell>
        </row>
        <row r="118">
          <cell r="AA118" t="str">
            <v>Jul'87</v>
          </cell>
          <cell r="AB118">
            <v>413</v>
          </cell>
          <cell r="AC118">
            <v>923</v>
          </cell>
          <cell r="AD118">
            <v>-25</v>
          </cell>
          <cell r="AE118">
            <v>-10</v>
          </cell>
          <cell r="AF118">
            <v>6</v>
          </cell>
          <cell r="AG118">
            <v>1336</v>
          </cell>
          <cell r="AH118">
            <v>443</v>
          </cell>
          <cell r="AI118">
            <v>970</v>
          </cell>
        </row>
        <row r="119">
          <cell r="AA119" t="str">
            <v>Aug'87</v>
          </cell>
          <cell r="AB119">
            <v>481</v>
          </cell>
          <cell r="AC119">
            <v>1030</v>
          </cell>
          <cell r="AD119">
            <v>-2</v>
          </cell>
          <cell r="AE119">
            <v>-9</v>
          </cell>
          <cell r="AF119">
            <v>6</v>
          </cell>
          <cell r="AG119">
            <v>1511</v>
          </cell>
          <cell r="AH119">
            <v>461</v>
          </cell>
          <cell r="AI119">
            <v>970</v>
          </cell>
        </row>
        <row r="120">
          <cell r="AA120" t="str">
            <v>Sep'87</v>
          </cell>
          <cell r="AB120">
            <v>457</v>
          </cell>
          <cell r="AC120">
            <v>882</v>
          </cell>
          <cell r="AD120">
            <v>-19</v>
          </cell>
          <cell r="AE120">
            <v>-10</v>
          </cell>
          <cell r="AF120">
            <v>5</v>
          </cell>
          <cell r="AG120">
            <v>1339</v>
          </cell>
          <cell r="AH120">
            <v>450</v>
          </cell>
          <cell r="AI120">
            <v>945</v>
          </cell>
        </row>
        <row r="121">
          <cell r="AA121" t="str">
            <v>Oct'87</v>
          </cell>
          <cell r="AB121">
            <v>475</v>
          </cell>
          <cell r="AC121">
            <v>1006</v>
          </cell>
          <cell r="AD121">
            <v>-12</v>
          </cell>
          <cell r="AE121">
            <v>-10</v>
          </cell>
          <cell r="AF121">
            <v>4</v>
          </cell>
          <cell r="AG121">
            <v>1481</v>
          </cell>
          <cell r="AH121">
            <v>471</v>
          </cell>
          <cell r="AI121">
            <v>973</v>
          </cell>
        </row>
        <row r="122">
          <cell r="AA122" t="str">
            <v>Nov'87</v>
          </cell>
          <cell r="AB122">
            <v>409</v>
          </cell>
          <cell r="AC122">
            <v>794</v>
          </cell>
          <cell r="AD122">
            <v>-20</v>
          </cell>
          <cell r="AE122">
            <v>-11</v>
          </cell>
          <cell r="AF122">
            <v>3</v>
          </cell>
          <cell r="AG122">
            <v>1203</v>
          </cell>
          <cell r="AH122">
            <v>447</v>
          </cell>
          <cell r="AI122">
            <v>894</v>
          </cell>
        </row>
        <row r="123">
          <cell r="AA123" t="str">
            <v>Dec'87</v>
          </cell>
          <cell r="AB123">
            <v>465</v>
          </cell>
          <cell r="AC123">
            <v>1018</v>
          </cell>
          <cell r="AD123">
            <v>-4</v>
          </cell>
          <cell r="AE123">
            <v>-10</v>
          </cell>
          <cell r="AF123">
            <v>3</v>
          </cell>
          <cell r="AG123">
            <v>1483</v>
          </cell>
          <cell r="AH123">
            <v>450</v>
          </cell>
          <cell r="AI123">
            <v>939</v>
          </cell>
        </row>
        <row r="124">
          <cell r="AA124" t="str">
            <v>Jan'88</v>
          </cell>
          <cell r="AB124">
            <v>461</v>
          </cell>
          <cell r="AC124">
            <v>883</v>
          </cell>
          <cell r="AD124">
            <v>-20</v>
          </cell>
          <cell r="AE124">
            <v>-20</v>
          </cell>
          <cell r="AF124">
            <v>9</v>
          </cell>
          <cell r="AG124">
            <v>1344</v>
          </cell>
          <cell r="AH124">
            <v>445</v>
          </cell>
          <cell r="AI124">
            <v>898</v>
          </cell>
        </row>
        <row r="125">
          <cell r="AA125" t="str">
            <v>Feb'88</v>
          </cell>
          <cell r="AB125">
            <v>455</v>
          </cell>
          <cell r="AC125">
            <v>964</v>
          </cell>
          <cell r="AD125">
            <v>-9</v>
          </cell>
          <cell r="AE125">
            <v>-15</v>
          </cell>
          <cell r="AF125">
            <v>4</v>
          </cell>
          <cell r="AG125">
            <v>1419</v>
          </cell>
          <cell r="AH125">
            <v>460</v>
          </cell>
          <cell r="AI125">
            <v>955</v>
          </cell>
        </row>
        <row r="126">
          <cell r="AA126" t="str">
            <v>Mar'88</v>
          </cell>
          <cell r="AB126">
            <v>452</v>
          </cell>
          <cell r="AC126">
            <v>1026</v>
          </cell>
          <cell r="AD126">
            <v>-18</v>
          </cell>
          <cell r="AE126">
            <v>-16</v>
          </cell>
          <cell r="AF126">
            <v>-3</v>
          </cell>
          <cell r="AG126">
            <v>1478</v>
          </cell>
          <cell r="AH126">
            <v>456</v>
          </cell>
          <cell r="AI126">
            <v>958</v>
          </cell>
        </row>
        <row r="127">
          <cell r="AA127" t="str">
            <v>Apr'88</v>
          </cell>
          <cell r="AB127">
            <v>468</v>
          </cell>
          <cell r="AC127">
            <v>878</v>
          </cell>
          <cell r="AD127">
            <v>-15</v>
          </cell>
          <cell r="AE127">
            <v>-16</v>
          </cell>
          <cell r="AF127">
            <v>-2</v>
          </cell>
          <cell r="AG127">
            <v>1346</v>
          </cell>
          <cell r="AH127">
            <v>458</v>
          </cell>
          <cell r="AI127">
            <v>956</v>
          </cell>
        </row>
        <row r="128">
          <cell r="AA128" t="str">
            <v>May'88</v>
          </cell>
          <cell r="AB128">
            <v>436</v>
          </cell>
          <cell r="AC128">
            <v>889</v>
          </cell>
          <cell r="AD128">
            <v>-14</v>
          </cell>
          <cell r="AE128">
            <v>-15</v>
          </cell>
          <cell r="AF128">
            <v>-1</v>
          </cell>
          <cell r="AG128">
            <v>1325</v>
          </cell>
          <cell r="AH128">
            <v>452</v>
          </cell>
          <cell r="AI128">
            <v>931</v>
          </cell>
        </row>
        <row r="129">
          <cell r="AA129" t="str">
            <v>Jun'88</v>
          </cell>
          <cell r="AB129">
            <v>444</v>
          </cell>
          <cell r="AC129">
            <v>865</v>
          </cell>
          <cell r="AD129">
            <v>-10</v>
          </cell>
          <cell r="AE129">
            <v>-15</v>
          </cell>
          <cell r="AF129">
            <v>-3</v>
          </cell>
          <cell r="AG129">
            <v>1309</v>
          </cell>
          <cell r="AH129">
            <v>449</v>
          </cell>
          <cell r="AI129">
            <v>877</v>
          </cell>
        </row>
        <row r="130">
          <cell r="AA130" t="str">
            <v>Jul'88</v>
          </cell>
          <cell r="AB130">
            <v>436</v>
          </cell>
          <cell r="AC130">
            <v>911</v>
          </cell>
          <cell r="AD130">
            <v>-1</v>
          </cell>
          <cell r="AE130">
            <v>-13</v>
          </cell>
          <cell r="AF130">
            <v>-2</v>
          </cell>
          <cell r="AG130">
            <v>1347</v>
          </cell>
          <cell r="AH130">
            <v>439</v>
          </cell>
          <cell r="AI130">
            <v>888</v>
          </cell>
        </row>
        <row r="131">
          <cell r="AA131" t="str">
            <v>Aug'88</v>
          </cell>
          <cell r="AB131">
            <v>447</v>
          </cell>
          <cell r="AC131">
            <v>754</v>
          </cell>
          <cell r="AD131">
            <v>-27</v>
          </cell>
          <cell r="AE131">
            <v>-15</v>
          </cell>
          <cell r="AF131">
            <v>-2</v>
          </cell>
          <cell r="AG131">
            <v>1201</v>
          </cell>
          <cell r="AH131">
            <v>442</v>
          </cell>
          <cell r="AI131">
            <v>843</v>
          </cell>
        </row>
        <row r="132">
          <cell r="AA132" t="str">
            <v>Sep'88</v>
          </cell>
          <cell r="AB132">
            <v>427</v>
          </cell>
          <cell r="AC132">
            <v>909</v>
          </cell>
          <cell r="AD132">
            <v>3</v>
          </cell>
          <cell r="AE132">
            <v>-13</v>
          </cell>
          <cell r="AF132">
            <v>-3</v>
          </cell>
          <cell r="AG132">
            <v>1336</v>
          </cell>
          <cell r="AH132">
            <v>437</v>
          </cell>
          <cell r="AI132">
            <v>858</v>
          </cell>
        </row>
        <row r="133">
          <cell r="AA133" t="str">
            <v>Oct'88</v>
          </cell>
          <cell r="AB133">
            <v>489</v>
          </cell>
          <cell r="AC133">
            <v>864</v>
          </cell>
          <cell r="AD133">
            <v>-14</v>
          </cell>
          <cell r="AE133">
            <v>-13</v>
          </cell>
          <cell r="AF133">
            <v>-2</v>
          </cell>
          <cell r="AG133">
            <v>1353</v>
          </cell>
          <cell r="AH133">
            <v>454</v>
          </cell>
          <cell r="AI133">
            <v>842</v>
          </cell>
        </row>
        <row r="134">
          <cell r="AA134" t="str">
            <v>Nov'88</v>
          </cell>
          <cell r="AB134">
            <v>400</v>
          </cell>
          <cell r="AC134">
            <v>737</v>
          </cell>
          <cell r="AD134">
            <v>-7</v>
          </cell>
          <cell r="AE134">
            <v>-13</v>
          </cell>
          <cell r="AF134">
            <v>-2</v>
          </cell>
          <cell r="AG134">
            <v>1137</v>
          </cell>
          <cell r="AH134">
            <v>439</v>
          </cell>
          <cell r="AI134">
            <v>837</v>
          </cell>
        </row>
        <row r="135">
          <cell r="AA135" t="str">
            <v>Dec'88</v>
          </cell>
          <cell r="AB135">
            <v>459</v>
          </cell>
          <cell r="AC135">
            <v>882</v>
          </cell>
          <cell r="AD135">
            <v>-13</v>
          </cell>
          <cell r="AE135">
            <v>-13</v>
          </cell>
          <cell r="AF135">
            <v>-2</v>
          </cell>
          <cell r="AG135">
            <v>1341</v>
          </cell>
          <cell r="AH135">
            <v>449</v>
          </cell>
          <cell r="AI135">
            <v>828</v>
          </cell>
        </row>
        <row r="136">
          <cell r="AA136" t="str">
            <v>Jan'89</v>
          </cell>
          <cell r="AB136">
            <v>388</v>
          </cell>
          <cell r="AC136">
            <v>856</v>
          </cell>
          <cell r="AD136">
            <v>-3</v>
          </cell>
          <cell r="AE136">
            <v>-3</v>
          </cell>
          <cell r="AF136">
            <v>-16</v>
          </cell>
          <cell r="AG136">
            <v>1244</v>
          </cell>
          <cell r="AH136">
            <v>416</v>
          </cell>
          <cell r="AI136">
            <v>825</v>
          </cell>
        </row>
        <row r="137">
          <cell r="AA137" t="str">
            <v>Feb'89</v>
          </cell>
          <cell r="AB137">
            <v>408</v>
          </cell>
          <cell r="AC137">
            <v>798</v>
          </cell>
          <cell r="AD137">
            <v>-17</v>
          </cell>
          <cell r="AE137">
            <v>-10</v>
          </cell>
          <cell r="AF137">
            <v>-13</v>
          </cell>
          <cell r="AG137">
            <v>1206</v>
          </cell>
          <cell r="AH137">
            <v>418</v>
          </cell>
          <cell r="AI137">
            <v>845</v>
          </cell>
        </row>
        <row r="138">
          <cell r="AA138" t="str">
            <v>Mar'89</v>
          </cell>
          <cell r="AB138">
            <v>484</v>
          </cell>
          <cell r="AC138">
            <v>886</v>
          </cell>
          <cell r="AD138">
            <v>-14</v>
          </cell>
          <cell r="AE138">
            <v>-12</v>
          </cell>
          <cell r="AF138">
            <v>-6</v>
          </cell>
          <cell r="AG138">
            <v>1370</v>
          </cell>
          <cell r="AH138">
            <v>427</v>
          </cell>
          <cell r="AI138">
            <v>847</v>
          </cell>
        </row>
        <row r="139">
          <cell r="AA139" t="str">
            <v>Apr'89</v>
          </cell>
          <cell r="AB139">
            <v>454</v>
          </cell>
          <cell r="AC139">
            <v>789</v>
          </cell>
          <cell r="AD139">
            <v>-10</v>
          </cell>
          <cell r="AE139">
            <v>-11</v>
          </cell>
          <cell r="AF139">
            <v>-6</v>
          </cell>
          <cell r="AG139">
            <v>1243</v>
          </cell>
          <cell r="AH139">
            <v>449</v>
          </cell>
          <cell r="AI139">
            <v>824</v>
          </cell>
        </row>
        <row r="140">
          <cell r="AA140" t="str">
            <v>May'89</v>
          </cell>
          <cell r="AB140">
            <v>417</v>
          </cell>
          <cell r="AC140">
            <v>815</v>
          </cell>
          <cell r="AD140">
            <v>-8</v>
          </cell>
          <cell r="AE140">
            <v>-11</v>
          </cell>
          <cell r="AF140">
            <v>-5</v>
          </cell>
          <cell r="AG140">
            <v>1232</v>
          </cell>
          <cell r="AH140">
            <v>452</v>
          </cell>
          <cell r="AI140">
            <v>830</v>
          </cell>
        </row>
        <row r="141">
          <cell r="AA141" t="str">
            <v>Jun'89</v>
          </cell>
          <cell r="AB141">
            <v>392</v>
          </cell>
          <cell r="AC141">
            <v>740</v>
          </cell>
          <cell r="AD141">
            <v>-14</v>
          </cell>
          <cell r="AE141">
            <v>-11</v>
          </cell>
          <cell r="AF141">
            <v>-6</v>
          </cell>
          <cell r="AG141">
            <v>1132</v>
          </cell>
          <cell r="AH141">
            <v>421</v>
          </cell>
          <cell r="AI141">
            <v>781</v>
          </cell>
        </row>
        <row r="142">
          <cell r="AA142" t="str">
            <v>Jul'89</v>
          </cell>
          <cell r="AB142">
            <v>439</v>
          </cell>
          <cell r="AC142">
            <v>815</v>
          </cell>
          <cell r="AD142">
            <v>-11</v>
          </cell>
          <cell r="AE142">
            <v>-11</v>
          </cell>
          <cell r="AF142">
            <v>-5</v>
          </cell>
          <cell r="AG142">
            <v>1254</v>
          </cell>
          <cell r="AH142">
            <v>416</v>
          </cell>
          <cell r="AI142">
            <v>790</v>
          </cell>
        </row>
        <row r="143">
          <cell r="AA143" t="str">
            <v>Aug'89</v>
          </cell>
          <cell r="AB143">
            <v>394</v>
          </cell>
          <cell r="AC143">
            <v>790</v>
          </cell>
          <cell r="AD143">
            <v>5</v>
          </cell>
          <cell r="AE143">
            <v>-9</v>
          </cell>
          <cell r="AF143">
            <v>-6</v>
          </cell>
          <cell r="AG143">
            <v>1184</v>
          </cell>
          <cell r="AH143">
            <v>408</v>
          </cell>
          <cell r="AI143">
            <v>782</v>
          </cell>
        </row>
        <row r="144">
          <cell r="AA144" t="str">
            <v>Sep'89</v>
          </cell>
          <cell r="AB144">
            <v>402</v>
          </cell>
          <cell r="AC144">
            <v>728</v>
          </cell>
          <cell r="AD144">
            <v>-20</v>
          </cell>
          <cell r="AE144">
            <v>-11</v>
          </cell>
          <cell r="AF144">
            <v>-6</v>
          </cell>
          <cell r="AG144">
            <v>1130</v>
          </cell>
          <cell r="AH144">
            <v>412</v>
          </cell>
          <cell r="AI144">
            <v>778</v>
          </cell>
        </row>
        <row r="145">
          <cell r="AA145" t="str">
            <v>Oct'89</v>
          </cell>
          <cell r="AB145">
            <v>448</v>
          </cell>
          <cell r="AC145">
            <v>851</v>
          </cell>
          <cell r="AD145">
            <v>-2</v>
          </cell>
          <cell r="AE145">
            <v>-10</v>
          </cell>
          <cell r="AF145">
            <v>-6</v>
          </cell>
          <cell r="AG145">
            <v>1299</v>
          </cell>
          <cell r="AH145">
            <v>415</v>
          </cell>
          <cell r="AI145">
            <v>790</v>
          </cell>
        </row>
        <row r="146">
          <cell r="AA146" t="str">
            <v>Nov'89</v>
          </cell>
          <cell r="AB146">
            <v>367</v>
          </cell>
          <cell r="AC146">
            <v>732</v>
          </cell>
          <cell r="AD146">
            <v>-1</v>
          </cell>
          <cell r="AE146">
            <v>-9</v>
          </cell>
          <cell r="AF146">
            <v>-7</v>
          </cell>
          <cell r="AG146">
            <v>1099</v>
          </cell>
          <cell r="AH146">
            <v>406</v>
          </cell>
          <cell r="AI146">
            <v>770</v>
          </cell>
        </row>
        <row r="147">
          <cell r="AA147" t="str">
            <v>Dec'89</v>
          </cell>
          <cell r="AB147">
            <v>461</v>
          </cell>
          <cell r="AC147">
            <v>790</v>
          </cell>
          <cell r="AD147">
            <v>-10</v>
          </cell>
          <cell r="AE147">
            <v>-9</v>
          </cell>
          <cell r="AF147">
            <v>-6</v>
          </cell>
          <cell r="AG147">
            <v>1251</v>
          </cell>
          <cell r="AH147">
            <v>425</v>
          </cell>
          <cell r="AI147">
            <v>791</v>
          </cell>
        </row>
        <row r="148">
          <cell r="AA148" t="str">
            <v>Jan'90</v>
          </cell>
          <cell r="AB148">
            <v>415</v>
          </cell>
          <cell r="AC148">
            <v>756</v>
          </cell>
          <cell r="AD148">
            <v>-12</v>
          </cell>
          <cell r="AE148">
            <v>-12</v>
          </cell>
          <cell r="AF148">
            <v>7</v>
          </cell>
          <cell r="AG148">
            <v>1171</v>
          </cell>
          <cell r="AH148">
            <v>414</v>
          </cell>
          <cell r="AI148">
            <v>759</v>
          </cell>
        </row>
        <row r="149">
          <cell r="AA149" t="str">
            <v>Feb'90</v>
          </cell>
          <cell r="AB149">
            <v>372</v>
          </cell>
          <cell r="AC149">
            <v>755</v>
          </cell>
          <cell r="AD149">
            <v>-5</v>
          </cell>
          <cell r="AE149">
            <v>-9</v>
          </cell>
          <cell r="AF149">
            <v>-1</v>
          </cell>
          <cell r="AG149">
            <v>1127</v>
          </cell>
          <cell r="AH149">
            <v>416</v>
          </cell>
          <cell r="AI149">
            <v>767</v>
          </cell>
        </row>
        <row r="150">
          <cell r="AA150" t="str">
            <v>Mar'90</v>
          </cell>
          <cell r="AB150">
            <v>421</v>
          </cell>
          <cell r="AC150">
            <v>810</v>
          </cell>
          <cell r="AD150">
            <v>-9</v>
          </cell>
          <cell r="AE150">
            <v>-9</v>
          </cell>
          <cell r="AF150">
            <v>-6</v>
          </cell>
          <cell r="AG150">
            <v>1231</v>
          </cell>
          <cell r="AH150">
            <v>403</v>
          </cell>
          <cell r="AI150">
            <v>774</v>
          </cell>
        </row>
        <row r="151">
          <cell r="AA151" t="str">
            <v>Apr'90</v>
          </cell>
          <cell r="AB151">
            <v>386</v>
          </cell>
          <cell r="AC151">
            <v>765</v>
          </cell>
          <cell r="AD151">
            <v>-3</v>
          </cell>
          <cell r="AE151">
            <v>-7</v>
          </cell>
          <cell r="AF151">
            <v>-8</v>
          </cell>
          <cell r="AG151">
            <v>1151</v>
          </cell>
          <cell r="AH151">
            <v>393</v>
          </cell>
          <cell r="AI151">
            <v>777</v>
          </cell>
        </row>
        <row r="152">
          <cell r="AA152" t="str">
            <v>May'90</v>
          </cell>
          <cell r="AB152">
            <v>348</v>
          </cell>
          <cell r="AC152">
            <v>658</v>
          </cell>
          <cell r="AD152">
            <v>-19</v>
          </cell>
          <cell r="AE152">
            <v>-10</v>
          </cell>
          <cell r="AF152">
            <v>-10</v>
          </cell>
          <cell r="AG152">
            <v>1006</v>
          </cell>
          <cell r="AH152">
            <v>385</v>
          </cell>
          <cell r="AI152">
            <v>744</v>
          </cell>
        </row>
        <row r="153">
          <cell r="AA153" t="str">
            <v>Jun'90</v>
          </cell>
          <cell r="AB153">
            <v>387</v>
          </cell>
          <cell r="AC153">
            <v>732</v>
          </cell>
          <cell r="AD153">
            <v>-1</v>
          </cell>
          <cell r="AE153">
            <v>-8</v>
          </cell>
          <cell r="AF153">
            <v>-8</v>
          </cell>
          <cell r="AG153">
            <v>1119</v>
          </cell>
          <cell r="AH153">
            <v>374</v>
          </cell>
          <cell r="AI153">
            <v>718</v>
          </cell>
        </row>
        <row r="154">
          <cell r="AA154" t="str">
            <v>Jul'90</v>
          </cell>
          <cell r="AB154">
            <v>374</v>
          </cell>
          <cell r="AC154">
            <v>696</v>
          </cell>
          <cell r="AD154">
            <v>-15</v>
          </cell>
          <cell r="AE154">
            <v>-9</v>
          </cell>
          <cell r="AF154">
            <v>-9</v>
          </cell>
          <cell r="AG154">
            <v>1070</v>
          </cell>
          <cell r="AH154">
            <v>370</v>
          </cell>
          <cell r="AI154">
            <v>695</v>
          </cell>
        </row>
        <row r="155">
          <cell r="AA155" t="str">
            <v>Aug'90</v>
          </cell>
          <cell r="AB155">
            <v>354</v>
          </cell>
          <cell r="AC155">
            <v>753</v>
          </cell>
          <cell r="AD155">
            <v>-5</v>
          </cell>
          <cell r="AE155">
            <v>-9</v>
          </cell>
          <cell r="AF155">
            <v>-9</v>
          </cell>
          <cell r="AG155">
            <v>1107</v>
          </cell>
          <cell r="AH155">
            <v>372</v>
          </cell>
          <cell r="AI155">
            <v>727</v>
          </cell>
        </row>
        <row r="156">
          <cell r="AA156" t="str">
            <v>Sep'90</v>
          </cell>
          <cell r="AB156">
            <v>372</v>
          </cell>
          <cell r="AC156">
            <v>665</v>
          </cell>
          <cell r="AD156">
            <v>-9</v>
          </cell>
          <cell r="AE156">
            <v>-9</v>
          </cell>
          <cell r="AF156">
            <v>-9</v>
          </cell>
          <cell r="AG156">
            <v>1037</v>
          </cell>
          <cell r="AH156">
            <v>367</v>
          </cell>
          <cell r="AI156">
            <v>705</v>
          </cell>
        </row>
        <row r="157">
          <cell r="AA157" t="str">
            <v>Oct'90</v>
          </cell>
          <cell r="AB157">
            <v>374</v>
          </cell>
          <cell r="AC157">
            <v>750</v>
          </cell>
          <cell r="AD157">
            <v>-12</v>
          </cell>
          <cell r="AE157">
            <v>-9</v>
          </cell>
          <cell r="AF157">
            <v>-10</v>
          </cell>
          <cell r="AG157">
            <v>1124</v>
          </cell>
          <cell r="AH157">
            <v>367</v>
          </cell>
          <cell r="AI157">
            <v>723</v>
          </cell>
        </row>
        <row r="158">
          <cell r="AA158" t="str">
            <v>Nov'90</v>
          </cell>
          <cell r="AB158">
            <v>370</v>
          </cell>
          <cell r="AC158">
            <v>659</v>
          </cell>
          <cell r="AD158">
            <v>-10</v>
          </cell>
          <cell r="AE158">
            <v>-9</v>
          </cell>
          <cell r="AF158">
            <v>-9</v>
          </cell>
          <cell r="AG158">
            <v>1029</v>
          </cell>
          <cell r="AH158">
            <v>372</v>
          </cell>
          <cell r="AI158">
            <v>691</v>
          </cell>
        </row>
        <row r="159">
          <cell r="AA159" t="str">
            <v>Dec'90</v>
          </cell>
          <cell r="AB159">
            <v>368</v>
          </cell>
          <cell r="AC159">
            <v>731</v>
          </cell>
          <cell r="AD159">
            <v>-7</v>
          </cell>
          <cell r="AE159">
            <v>-9</v>
          </cell>
          <cell r="AF159">
            <v>-10</v>
          </cell>
          <cell r="AG159">
            <v>1099</v>
          </cell>
          <cell r="AH159">
            <v>371</v>
          </cell>
          <cell r="AI159">
            <v>713</v>
          </cell>
        </row>
        <row r="160">
          <cell r="AA160" t="str">
            <v>Jan'91</v>
          </cell>
          <cell r="AB160">
            <v>387</v>
          </cell>
          <cell r="AC160">
            <v>631</v>
          </cell>
          <cell r="AD160">
            <v>-17</v>
          </cell>
          <cell r="AE160">
            <v>-17</v>
          </cell>
          <cell r="AF160">
            <v>-7</v>
          </cell>
          <cell r="AG160">
            <v>1018</v>
          </cell>
          <cell r="AH160">
            <v>375</v>
          </cell>
          <cell r="AI160">
            <v>674</v>
          </cell>
        </row>
        <row r="161">
          <cell r="AA161" t="str">
            <v>Feb'91</v>
          </cell>
          <cell r="AB161">
            <v>337</v>
          </cell>
          <cell r="AC161">
            <v>646</v>
          </cell>
          <cell r="AD161">
            <v>-14</v>
          </cell>
          <cell r="AE161">
            <v>-15</v>
          </cell>
          <cell r="AF161">
            <v>-8</v>
          </cell>
          <cell r="AG161">
            <v>983</v>
          </cell>
          <cell r="AH161">
            <v>364</v>
          </cell>
          <cell r="AI161">
            <v>669</v>
          </cell>
        </row>
        <row r="162">
          <cell r="AA162" t="str">
            <v>Mar'91</v>
          </cell>
          <cell r="AB162">
            <v>357</v>
          </cell>
          <cell r="AC162">
            <v>742</v>
          </cell>
          <cell r="AD162">
            <v>-8</v>
          </cell>
          <cell r="AE162">
            <v>-13</v>
          </cell>
          <cell r="AF162">
            <v>-11</v>
          </cell>
          <cell r="AG162">
            <v>1099</v>
          </cell>
          <cell r="AH162">
            <v>360</v>
          </cell>
          <cell r="AI162">
            <v>673</v>
          </cell>
        </row>
        <row r="163">
          <cell r="AA163" t="str">
            <v>Apr'91</v>
          </cell>
          <cell r="AB163">
            <v>361</v>
          </cell>
          <cell r="AC163">
            <v>720</v>
          </cell>
          <cell r="AD163">
            <v>-6</v>
          </cell>
          <cell r="AE163">
            <v>-11</v>
          </cell>
          <cell r="AF163">
            <v>-10</v>
          </cell>
          <cell r="AG163">
            <v>1081</v>
          </cell>
          <cell r="AH163">
            <v>352</v>
          </cell>
          <cell r="AI163">
            <v>703</v>
          </cell>
        </row>
        <row r="164">
          <cell r="AA164" t="str">
            <v>May'91</v>
          </cell>
          <cell r="AB164">
            <v>426</v>
          </cell>
          <cell r="AC164">
            <v>729</v>
          </cell>
          <cell r="AD164">
            <v>11</v>
          </cell>
          <cell r="AE164">
            <v>-7</v>
          </cell>
          <cell r="AF164">
            <v>-4</v>
          </cell>
          <cell r="AG164">
            <v>1155</v>
          </cell>
          <cell r="AH164">
            <v>381</v>
          </cell>
          <cell r="AI164">
            <v>730</v>
          </cell>
        </row>
        <row r="165">
          <cell r="AA165" t="str">
            <v>Jun'91</v>
          </cell>
          <cell r="AB165">
            <v>335</v>
          </cell>
          <cell r="AC165">
            <v>703</v>
          </cell>
          <cell r="AD165">
            <v>-4</v>
          </cell>
          <cell r="AE165">
            <v>-7</v>
          </cell>
          <cell r="AF165">
            <v>-5</v>
          </cell>
          <cell r="AG165">
            <v>1038</v>
          </cell>
          <cell r="AH165">
            <v>374</v>
          </cell>
          <cell r="AI165">
            <v>717</v>
          </cell>
        </row>
        <row r="166">
          <cell r="AA166" t="str">
            <v>Jul'91</v>
          </cell>
          <cell r="AB166">
            <v>437</v>
          </cell>
          <cell r="AC166">
            <v>751</v>
          </cell>
          <cell r="AD166">
            <v>8</v>
          </cell>
          <cell r="AE166">
            <v>-5</v>
          </cell>
          <cell r="AF166">
            <v>-2</v>
          </cell>
          <cell r="AG166">
            <v>1188</v>
          </cell>
          <cell r="AH166">
            <v>399</v>
          </cell>
          <cell r="AI166">
            <v>728</v>
          </cell>
        </row>
        <row r="167">
          <cell r="AA167" t="str">
            <v>Aug'91</v>
          </cell>
          <cell r="AB167">
            <v>354</v>
          </cell>
          <cell r="AC167">
            <v>740</v>
          </cell>
          <cell r="AD167">
            <v>-2</v>
          </cell>
          <cell r="AE167">
            <v>-4</v>
          </cell>
          <cell r="AF167">
            <v>-2</v>
          </cell>
          <cell r="AG167">
            <v>1094</v>
          </cell>
          <cell r="AH167">
            <v>375</v>
          </cell>
          <cell r="AI167">
            <v>731</v>
          </cell>
        </row>
        <row r="168">
          <cell r="AA168" t="str">
            <v>Sep'91</v>
          </cell>
          <cell r="AB168">
            <v>366</v>
          </cell>
          <cell r="AC168">
            <v>681</v>
          </cell>
          <cell r="AD168">
            <v>2</v>
          </cell>
          <cell r="AE168">
            <v>-4</v>
          </cell>
          <cell r="AF168">
            <v>-2</v>
          </cell>
          <cell r="AG168">
            <v>1047</v>
          </cell>
          <cell r="AH168">
            <v>386</v>
          </cell>
          <cell r="AI168">
            <v>724</v>
          </cell>
        </row>
        <row r="169">
          <cell r="AA169" t="str">
            <v>Oct'91</v>
          </cell>
          <cell r="AB169">
            <v>388</v>
          </cell>
          <cell r="AC169">
            <v>708</v>
          </cell>
          <cell r="AD169">
            <v>-6</v>
          </cell>
          <cell r="AE169">
            <v>-4</v>
          </cell>
          <cell r="AF169">
            <v>-1</v>
          </cell>
          <cell r="AG169">
            <v>1096</v>
          </cell>
          <cell r="AH169">
            <v>369</v>
          </cell>
          <cell r="AI169">
            <v>710</v>
          </cell>
        </row>
        <row r="170">
          <cell r="AA170" t="str">
            <v>Nov'91</v>
          </cell>
          <cell r="AB170">
            <v>364</v>
          </cell>
          <cell r="AC170">
            <v>636</v>
          </cell>
          <cell r="AD170">
            <v>-3</v>
          </cell>
          <cell r="AE170">
            <v>-4</v>
          </cell>
          <cell r="AF170">
            <v>-1</v>
          </cell>
          <cell r="AG170">
            <v>1000</v>
          </cell>
          <cell r="AH170">
            <v>373</v>
          </cell>
          <cell r="AI170">
            <v>675</v>
          </cell>
        </row>
        <row r="171">
          <cell r="AA171" t="str">
            <v>Dec'91</v>
          </cell>
          <cell r="AB171">
            <v>374</v>
          </cell>
          <cell r="AC171">
            <v>749</v>
          </cell>
          <cell r="AD171">
            <v>2</v>
          </cell>
          <cell r="AE171">
            <v>-3</v>
          </cell>
          <cell r="AF171">
            <v>-1</v>
          </cell>
          <cell r="AG171">
            <v>1123</v>
          </cell>
          <cell r="AH171">
            <v>375</v>
          </cell>
          <cell r="AI171">
            <v>698</v>
          </cell>
        </row>
        <row r="172">
          <cell r="AA172" t="str">
            <v>Jan'92</v>
          </cell>
          <cell r="AB172">
            <v>328</v>
          </cell>
          <cell r="AC172">
            <v>805</v>
          </cell>
          <cell r="AD172">
            <v>28</v>
          </cell>
          <cell r="AE172">
            <v>28</v>
          </cell>
          <cell r="AF172">
            <v>-15</v>
          </cell>
          <cell r="AG172">
            <v>1133</v>
          </cell>
          <cell r="AH172">
            <v>355</v>
          </cell>
          <cell r="AI172">
            <v>730</v>
          </cell>
        </row>
        <row r="173">
          <cell r="AA173" t="str">
            <v>Feb'92</v>
          </cell>
          <cell r="AB173">
            <v>348</v>
          </cell>
          <cell r="AC173">
            <v>830</v>
          </cell>
          <cell r="AD173">
            <v>28</v>
          </cell>
          <cell r="AE173">
            <v>28</v>
          </cell>
          <cell r="AF173">
            <v>-7</v>
          </cell>
          <cell r="AG173">
            <v>1178</v>
          </cell>
          <cell r="AH173">
            <v>350</v>
          </cell>
          <cell r="AI173">
            <v>795</v>
          </cell>
        </row>
        <row r="174">
          <cell r="AA174" t="str">
            <v>Mar'92</v>
          </cell>
          <cell r="AB174">
            <v>386</v>
          </cell>
          <cell r="AC174">
            <v>891</v>
          </cell>
          <cell r="AD174">
            <v>20</v>
          </cell>
          <cell r="AE174">
            <v>25</v>
          </cell>
          <cell r="AF174">
            <v>-2</v>
          </cell>
          <cell r="AG174">
            <v>1277</v>
          </cell>
          <cell r="AH174">
            <v>354</v>
          </cell>
          <cell r="AI174">
            <v>842</v>
          </cell>
        </row>
        <row r="175">
          <cell r="AA175" t="str">
            <v>Apr'92</v>
          </cell>
          <cell r="AB175">
            <v>341</v>
          </cell>
          <cell r="AC175">
            <v>911</v>
          </cell>
          <cell r="AD175">
            <v>27</v>
          </cell>
          <cell r="AE175">
            <v>25</v>
          </cell>
          <cell r="AF175">
            <v>-3</v>
          </cell>
          <cell r="AG175">
            <v>1252</v>
          </cell>
          <cell r="AH175">
            <v>358</v>
          </cell>
          <cell r="AI175">
            <v>877</v>
          </cell>
        </row>
        <row r="176">
          <cell r="AA176" t="str">
            <v>May'92</v>
          </cell>
          <cell r="AB176">
            <v>375</v>
          </cell>
          <cell r="AC176">
            <v>836</v>
          </cell>
          <cell r="AD176">
            <v>15</v>
          </cell>
          <cell r="AE176">
            <v>23</v>
          </cell>
          <cell r="AF176">
            <v>-5</v>
          </cell>
          <cell r="AG176">
            <v>1211</v>
          </cell>
          <cell r="AH176">
            <v>367</v>
          </cell>
          <cell r="AI176">
            <v>879</v>
          </cell>
        </row>
        <row r="177">
          <cell r="AA177" t="str">
            <v>Jun'92</v>
          </cell>
          <cell r="AB177">
            <v>386</v>
          </cell>
          <cell r="AC177">
            <v>958</v>
          </cell>
          <cell r="AD177">
            <v>36</v>
          </cell>
          <cell r="AE177">
            <v>25</v>
          </cell>
          <cell r="AF177">
            <v>-2</v>
          </cell>
          <cell r="AG177">
            <v>1344</v>
          </cell>
          <cell r="AH177">
            <v>367</v>
          </cell>
          <cell r="AI177">
            <v>902</v>
          </cell>
        </row>
        <row r="178">
          <cell r="AA178" t="str">
            <v>Jul'92</v>
          </cell>
          <cell r="AB178">
            <v>406</v>
          </cell>
          <cell r="AC178">
            <v>869</v>
          </cell>
          <cell r="AD178">
            <v>16</v>
          </cell>
          <cell r="AE178">
            <v>24</v>
          </cell>
          <cell r="AF178">
            <v>-3</v>
          </cell>
          <cell r="AG178">
            <v>1275</v>
          </cell>
          <cell r="AH178">
            <v>389</v>
          </cell>
          <cell r="AI178">
            <v>888</v>
          </cell>
        </row>
        <row r="179">
          <cell r="AA179" t="str">
            <v>Aug'92</v>
          </cell>
          <cell r="AB179">
            <v>335</v>
          </cell>
          <cell r="AC179">
            <v>917</v>
          </cell>
          <cell r="AD179">
            <v>24</v>
          </cell>
          <cell r="AE179">
            <v>24</v>
          </cell>
          <cell r="AF179">
            <v>-3</v>
          </cell>
          <cell r="AG179">
            <v>1252</v>
          </cell>
          <cell r="AH179">
            <v>376</v>
          </cell>
          <cell r="AI179">
            <v>915</v>
          </cell>
        </row>
        <row r="180">
          <cell r="AA180" t="str">
            <v>Sep'92</v>
          </cell>
          <cell r="AB180">
            <v>367</v>
          </cell>
          <cell r="AC180">
            <v>900</v>
          </cell>
          <cell r="AD180">
            <v>32</v>
          </cell>
          <cell r="AE180">
            <v>25</v>
          </cell>
          <cell r="AF180">
            <v>-3</v>
          </cell>
          <cell r="AG180">
            <v>1267</v>
          </cell>
          <cell r="AH180">
            <v>369</v>
          </cell>
          <cell r="AI180">
            <v>895</v>
          </cell>
        </row>
        <row r="181">
          <cell r="AA181" t="str">
            <v>Oct'92</v>
          </cell>
          <cell r="AB181">
            <v>403</v>
          </cell>
          <cell r="AC181">
            <v>1040</v>
          </cell>
          <cell r="AD181">
            <v>47</v>
          </cell>
          <cell r="AE181">
            <v>27</v>
          </cell>
          <cell r="AF181">
            <v>-2</v>
          </cell>
          <cell r="AG181">
            <v>1443</v>
          </cell>
          <cell r="AH181">
            <v>368</v>
          </cell>
          <cell r="AI181">
            <v>952</v>
          </cell>
        </row>
        <row r="182">
          <cell r="AA182" t="str">
            <v>Nov'92</v>
          </cell>
          <cell r="AB182">
            <v>337</v>
          </cell>
          <cell r="AC182">
            <v>913</v>
          </cell>
          <cell r="AD182">
            <v>44</v>
          </cell>
          <cell r="AE182">
            <v>28</v>
          </cell>
          <cell r="AF182">
            <v>-2</v>
          </cell>
          <cell r="AG182">
            <v>1250</v>
          </cell>
          <cell r="AH182">
            <v>369</v>
          </cell>
          <cell r="AI182">
            <v>951</v>
          </cell>
        </row>
        <row r="183">
          <cell r="AA183" t="str">
            <v>Dec'92</v>
          </cell>
          <cell r="AB183">
            <v>370</v>
          </cell>
          <cell r="AC183">
            <v>1050</v>
          </cell>
          <cell r="AD183">
            <v>40</v>
          </cell>
          <cell r="AE183">
            <v>29</v>
          </cell>
          <cell r="AF183">
            <v>-2</v>
          </cell>
          <cell r="AG183">
            <v>1420</v>
          </cell>
          <cell r="AH183">
            <v>370</v>
          </cell>
          <cell r="AI183">
            <v>1001</v>
          </cell>
        </row>
        <row r="184">
          <cell r="AA184" t="str">
            <v>Jan'93</v>
          </cell>
          <cell r="AB184">
            <v>399</v>
          </cell>
          <cell r="AC184">
            <v>1043</v>
          </cell>
          <cell r="AD184">
            <v>30</v>
          </cell>
          <cell r="AE184">
            <v>30</v>
          </cell>
          <cell r="AF184">
            <v>22</v>
          </cell>
          <cell r="AG184">
            <v>1442</v>
          </cell>
          <cell r="AH184">
            <v>369</v>
          </cell>
          <cell r="AI184">
            <v>1002</v>
          </cell>
        </row>
        <row r="185">
          <cell r="AA185" t="str">
            <v>Feb'93</v>
          </cell>
          <cell r="AB185">
            <v>358</v>
          </cell>
          <cell r="AC185">
            <v>1106</v>
          </cell>
          <cell r="AD185">
            <v>33</v>
          </cell>
          <cell r="AE185">
            <v>31</v>
          </cell>
          <cell r="AF185">
            <v>12</v>
          </cell>
          <cell r="AG185">
            <v>1464</v>
          </cell>
          <cell r="AH185">
            <v>376</v>
          </cell>
          <cell r="AI185">
            <v>1066</v>
          </cell>
        </row>
        <row r="186">
          <cell r="AA186" t="str">
            <v>Mar'93</v>
          </cell>
          <cell r="AB186">
            <v>400</v>
          </cell>
          <cell r="AC186">
            <v>1249</v>
          </cell>
          <cell r="AD186">
            <v>40</v>
          </cell>
          <cell r="AE186">
            <v>35</v>
          </cell>
          <cell r="AF186">
            <v>9</v>
          </cell>
          <cell r="AG186">
            <v>1649</v>
          </cell>
          <cell r="AH186">
            <v>386</v>
          </cell>
          <cell r="AI186">
            <v>1133</v>
          </cell>
        </row>
        <row r="187">
          <cell r="AA187" t="str">
            <v>Apr'93</v>
          </cell>
          <cell r="AB187">
            <v>457</v>
          </cell>
          <cell r="AC187">
            <v>1249</v>
          </cell>
          <cell r="AD187">
            <v>37</v>
          </cell>
          <cell r="AE187">
            <v>35</v>
          </cell>
          <cell r="AF187">
            <v>15</v>
          </cell>
          <cell r="AG187">
            <v>1706</v>
          </cell>
          <cell r="AH187">
            <v>405</v>
          </cell>
          <cell r="AI187">
            <v>1201</v>
          </cell>
        </row>
        <row r="188">
          <cell r="AA188" t="str">
            <v>May'93</v>
          </cell>
          <cell r="AB188">
            <v>342</v>
          </cell>
          <cell r="AC188">
            <v>1152</v>
          </cell>
          <cell r="AD188">
            <v>38</v>
          </cell>
          <cell r="AE188">
            <v>36</v>
          </cell>
          <cell r="AF188">
            <v>10</v>
          </cell>
          <cell r="AG188">
            <v>1494</v>
          </cell>
          <cell r="AH188">
            <v>400</v>
          </cell>
          <cell r="AI188">
            <v>1217</v>
          </cell>
        </row>
        <row r="189">
          <cell r="AA189" t="str">
            <v>Jun'93</v>
          </cell>
          <cell r="AB189">
            <v>451</v>
          </cell>
          <cell r="AC189">
            <v>1304</v>
          </cell>
          <cell r="AD189">
            <v>36</v>
          </cell>
          <cell r="AE189">
            <v>36</v>
          </cell>
          <cell r="AF189">
            <v>11</v>
          </cell>
          <cell r="AG189">
            <v>1755</v>
          </cell>
          <cell r="AH189">
            <v>417</v>
          </cell>
          <cell r="AI189">
            <v>1235</v>
          </cell>
        </row>
        <row r="190">
          <cell r="AA190" t="str">
            <v>Jul'93</v>
          </cell>
          <cell r="AB190">
            <v>421</v>
          </cell>
          <cell r="AC190">
            <v>1284</v>
          </cell>
          <cell r="AD190">
            <v>48</v>
          </cell>
          <cell r="AE190">
            <v>37</v>
          </cell>
          <cell r="AF190">
            <v>10</v>
          </cell>
          <cell r="AG190">
            <v>1705</v>
          </cell>
          <cell r="AH190">
            <v>405</v>
          </cell>
          <cell r="AI190">
            <v>1247</v>
          </cell>
        </row>
        <row r="191">
          <cell r="AA191" t="str">
            <v>Aug'93</v>
          </cell>
          <cell r="AB191">
            <v>467</v>
          </cell>
          <cell r="AC191">
            <v>1237</v>
          </cell>
          <cell r="AD191">
            <v>35</v>
          </cell>
          <cell r="AE191">
            <v>37</v>
          </cell>
          <cell r="AF191">
            <v>13</v>
          </cell>
          <cell r="AG191">
            <v>1704</v>
          </cell>
          <cell r="AH191">
            <v>446</v>
          </cell>
          <cell r="AI191">
            <v>1275</v>
          </cell>
        </row>
        <row r="192">
          <cell r="AA192" t="str">
            <v>Sep'93</v>
          </cell>
          <cell r="AB192">
            <v>473</v>
          </cell>
          <cell r="AC192">
            <v>1331</v>
          </cell>
          <cell r="AD192">
            <v>48</v>
          </cell>
          <cell r="AE192">
            <v>38</v>
          </cell>
          <cell r="AF192">
            <v>15</v>
          </cell>
          <cell r="AG192">
            <v>1804</v>
          </cell>
          <cell r="AH192">
            <v>454</v>
          </cell>
          <cell r="AI192">
            <v>1284</v>
          </cell>
        </row>
        <row r="193">
          <cell r="AA193" t="str">
            <v>Oct'93</v>
          </cell>
          <cell r="AB193">
            <v>430</v>
          </cell>
          <cell r="AC193">
            <v>1270</v>
          </cell>
          <cell r="AD193">
            <v>22</v>
          </cell>
          <cell r="AE193">
            <v>36</v>
          </cell>
          <cell r="AF193">
            <v>14</v>
          </cell>
          <cell r="AG193">
            <v>1700</v>
          </cell>
          <cell r="AH193">
            <v>457</v>
          </cell>
          <cell r="AI193">
            <v>1279</v>
          </cell>
        </row>
        <row r="194">
          <cell r="AA194" t="str">
            <v>Nov'93</v>
          </cell>
          <cell r="AB194">
            <v>443</v>
          </cell>
          <cell r="AC194">
            <v>1414</v>
          </cell>
          <cell r="AD194">
            <v>55</v>
          </cell>
          <cell r="AE194">
            <v>38</v>
          </cell>
          <cell r="AF194">
            <v>16</v>
          </cell>
          <cell r="AG194">
            <v>1857</v>
          </cell>
          <cell r="AH194">
            <v>449</v>
          </cell>
          <cell r="AI194">
            <v>1338</v>
          </cell>
        </row>
        <row r="195">
          <cell r="AA195" t="str">
            <v>Dec'93</v>
          </cell>
          <cell r="AB195">
            <v>509</v>
          </cell>
          <cell r="AC195">
            <v>1509</v>
          </cell>
          <cell r="AD195">
            <v>44</v>
          </cell>
          <cell r="AE195">
            <v>39</v>
          </cell>
          <cell r="AF195">
            <v>18</v>
          </cell>
          <cell r="AG195">
            <v>2018</v>
          </cell>
          <cell r="AH195">
            <v>461</v>
          </cell>
          <cell r="AI195">
            <v>1398</v>
          </cell>
        </row>
        <row r="196">
          <cell r="AA196" t="str">
            <v>Jan'94</v>
          </cell>
          <cell r="AB196">
            <v>479</v>
          </cell>
          <cell r="AC196">
            <v>1372</v>
          </cell>
          <cell r="AD196">
            <v>32</v>
          </cell>
          <cell r="AE196">
            <v>32</v>
          </cell>
          <cell r="AF196">
            <v>20</v>
          </cell>
          <cell r="AG196">
            <v>1851</v>
          </cell>
          <cell r="AH196">
            <v>477</v>
          </cell>
          <cell r="AI196">
            <v>1432</v>
          </cell>
        </row>
        <row r="197">
          <cell r="AA197" t="str">
            <v>Feb'94</v>
          </cell>
          <cell r="AB197">
            <v>483</v>
          </cell>
          <cell r="AC197">
            <v>1542</v>
          </cell>
          <cell r="AD197">
            <v>39</v>
          </cell>
          <cell r="AE197">
            <v>36</v>
          </cell>
          <cell r="AF197">
            <v>27</v>
          </cell>
          <cell r="AG197">
            <v>2025</v>
          </cell>
          <cell r="AH197">
            <v>490</v>
          </cell>
          <cell r="AI197">
            <v>1474</v>
          </cell>
        </row>
        <row r="198">
          <cell r="AA198" t="str">
            <v>Mar'94</v>
          </cell>
          <cell r="AB198">
            <v>535</v>
          </cell>
          <cell r="AC198">
            <v>1565</v>
          </cell>
          <cell r="AD198">
            <v>25</v>
          </cell>
          <cell r="AE198">
            <v>32</v>
          </cell>
          <cell r="AF198">
            <v>29</v>
          </cell>
          <cell r="AG198">
            <v>2100</v>
          </cell>
          <cell r="AH198">
            <v>499</v>
          </cell>
          <cell r="AI198">
            <v>1493</v>
          </cell>
        </row>
        <row r="199">
          <cell r="AA199" t="str">
            <v>Apr'94</v>
          </cell>
          <cell r="AB199">
            <v>476</v>
          </cell>
          <cell r="AC199">
            <v>1519</v>
          </cell>
          <cell r="AD199">
            <v>22</v>
          </cell>
          <cell r="AE199">
            <v>29</v>
          </cell>
          <cell r="AF199">
            <v>22</v>
          </cell>
          <cell r="AG199">
            <v>1995</v>
          </cell>
          <cell r="AH199">
            <v>498</v>
          </cell>
          <cell r="AI199">
            <v>1542</v>
          </cell>
        </row>
        <row r="200">
          <cell r="AA200" t="str">
            <v>May'94</v>
          </cell>
          <cell r="AB200">
            <v>508</v>
          </cell>
          <cell r="AC200">
            <v>1477</v>
          </cell>
          <cell r="AD200">
            <v>28</v>
          </cell>
          <cell r="AE200">
            <v>29</v>
          </cell>
          <cell r="AF200">
            <v>27</v>
          </cell>
          <cell r="AG200">
            <v>1985</v>
          </cell>
          <cell r="AH200">
            <v>506</v>
          </cell>
          <cell r="AI200">
            <v>1520</v>
          </cell>
        </row>
        <row r="201">
          <cell r="AA201" t="str">
            <v>Jun'94</v>
          </cell>
          <cell r="AB201">
            <v>539</v>
          </cell>
          <cell r="AC201">
            <v>1542</v>
          </cell>
          <cell r="AD201">
            <v>18</v>
          </cell>
          <cell r="AE201">
            <v>27</v>
          </cell>
          <cell r="AF201">
            <v>25</v>
          </cell>
          <cell r="AG201">
            <v>2081</v>
          </cell>
          <cell r="AH201">
            <v>508</v>
          </cell>
          <cell r="AI201">
            <v>1513</v>
          </cell>
        </row>
        <row r="202">
          <cell r="AA202" t="str">
            <v>Jul'94</v>
          </cell>
          <cell r="AB202">
            <v>504</v>
          </cell>
          <cell r="AC202">
            <v>1727</v>
          </cell>
          <cell r="AD202">
            <v>35</v>
          </cell>
          <cell r="AE202">
            <v>28</v>
          </cell>
          <cell r="AF202">
            <v>25</v>
          </cell>
          <cell r="AG202">
            <v>2231</v>
          </cell>
          <cell r="AH202">
            <v>517</v>
          </cell>
          <cell r="AI202">
            <v>1582</v>
          </cell>
        </row>
        <row r="203">
          <cell r="AA203" t="str">
            <v>Aug'94</v>
          </cell>
          <cell r="AB203">
            <v>470</v>
          </cell>
          <cell r="AC203">
            <v>1564</v>
          </cell>
          <cell r="AD203">
            <v>26</v>
          </cell>
          <cell r="AE203">
            <v>28</v>
          </cell>
          <cell r="AF203">
            <v>21</v>
          </cell>
          <cell r="AG203">
            <v>2034</v>
          </cell>
          <cell r="AH203">
            <v>504</v>
          </cell>
          <cell r="AI203">
            <v>1611</v>
          </cell>
        </row>
        <row r="204">
          <cell r="AA204" t="str">
            <v>Sep'94</v>
          </cell>
          <cell r="AB204">
            <v>537</v>
          </cell>
          <cell r="AC204">
            <v>1660</v>
          </cell>
          <cell r="AD204">
            <v>25</v>
          </cell>
          <cell r="AE204">
            <v>28</v>
          </cell>
          <cell r="AF204">
            <v>20</v>
          </cell>
          <cell r="AG204">
            <v>2197</v>
          </cell>
          <cell r="AH204">
            <v>504</v>
          </cell>
          <cell r="AI204">
            <v>1650</v>
          </cell>
        </row>
        <row r="205">
          <cell r="AA205" t="str">
            <v>Oct'94</v>
          </cell>
          <cell r="AB205">
            <v>536</v>
          </cell>
          <cell r="AC205">
            <v>1576</v>
          </cell>
          <cell r="AD205">
            <v>24</v>
          </cell>
          <cell r="AE205">
            <v>27</v>
          </cell>
          <cell r="AF205">
            <v>21</v>
          </cell>
          <cell r="AG205">
            <v>2112</v>
          </cell>
          <cell r="AH205">
            <v>514</v>
          </cell>
          <cell r="AI205">
            <v>1600</v>
          </cell>
        </row>
        <row r="206">
          <cell r="AA206" t="str">
            <v>Nov'94</v>
          </cell>
          <cell r="AB206">
            <v>446</v>
          </cell>
          <cell r="AC206">
            <v>1317</v>
          </cell>
          <cell r="AD206">
            <v>-7</v>
          </cell>
          <cell r="AE206">
            <v>24</v>
          </cell>
          <cell r="AF206">
            <v>19</v>
          </cell>
          <cell r="AG206">
            <v>1763</v>
          </cell>
          <cell r="AH206">
            <v>506</v>
          </cell>
          <cell r="AI206">
            <v>1518</v>
          </cell>
        </row>
        <row r="207">
          <cell r="AA207" t="str">
            <v>Dec'94</v>
          </cell>
          <cell r="AB207">
            <v>578</v>
          </cell>
          <cell r="AC207">
            <v>1976</v>
          </cell>
          <cell r="AD207">
            <v>31</v>
          </cell>
          <cell r="AE207">
            <v>24</v>
          </cell>
          <cell r="AF207">
            <v>18</v>
          </cell>
          <cell r="AG207">
            <v>2554</v>
          </cell>
          <cell r="AH207">
            <v>520</v>
          </cell>
          <cell r="AI207">
            <v>1623</v>
          </cell>
        </row>
        <row r="208">
          <cell r="AA208" t="str">
            <v>Jan'95</v>
          </cell>
          <cell r="AB208">
            <v>526</v>
          </cell>
          <cell r="AC208">
            <v>1649</v>
          </cell>
          <cell r="AD208">
            <v>20</v>
          </cell>
          <cell r="AE208">
            <v>20</v>
          </cell>
          <cell r="AF208">
            <v>10</v>
          </cell>
          <cell r="AG208">
            <v>2175</v>
          </cell>
          <cell r="AH208">
            <v>517</v>
          </cell>
          <cell r="AI208">
            <v>1647</v>
          </cell>
        </row>
        <row r="209">
          <cell r="AA209" t="str">
            <v>Feb'95</v>
          </cell>
          <cell r="AB209">
            <v>498</v>
          </cell>
          <cell r="AC209">
            <v>1708</v>
          </cell>
          <cell r="AD209">
            <v>11</v>
          </cell>
          <cell r="AE209">
            <v>15</v>
          </cell>
          <cell r="AF209">
            <v>6</v>
          </cell>
          <cell r="AG209">
            <v>2206</v>
          </cell>
          <cell r="AH209">
            <v>534</v>
          </cell>
          <cell r="AI209">
            <v>1778</v>
          </cell>
        </row>
        <row r="210">
          <cell r="AA210" t="str">
            <v>Mar'95</v>
          </cell>
          <cell r="AB210">
            <v>581</v>
          </cell>
          <cell r="AC210">
            <v>1981</v>
          </cell>
          <cell r="AD210">
            <v>27</v>
          </cell>
          <cell r="AE210">
            <v>19</v>
          </cell>
          <cell r="AF210">
            <v>7</v>
          </cell>
          <cell r="AG210">
            <v>2562</v>
          </cell>
          <cell r="AH210">
            <v>535</v>
          </cell>
          <cell r="AI210">
            <v>1779</v>
          </cell>
        </row>
        <row r="211">
          <cell r="AA211" t="str">
            <v>Apr'95</v>
          </cell>
          <cell r="AB211">
            <v>498</v>
          </cell>
          <cell r="AC211">
            <v>1795</v>
          </cell>
          <cell r="AD211">
            <v>18</v>
          </cell>
          <cell r="AE211">
            <v>19</v>
          </cell>
          <cell r="AF211">
            <v>7</v>
          </cell>
          <cell r="AG211">
            <v>2293</v>
          </cell>
          <cell r="AH211">
            <v>526</v>
          </cell>
          <cell r="AI211">
            <v>1828</v>
          </cell>
        </row>
        <row r="212">
          <cell r="AA212" t="str">
            <v>May'95</v>
          </cell>
          <cell r="AB212">
            <v>522</v>
          </cell>
          <cell r="AC212">
            <v>1795</v>
          </cell>
          <cell r="AD212">
            <v>22</v>
          </cell>
          <cell r="AE212">
            <v>19</v>
          </cell>
          <cell r="AF212">
            <v>6</v>
          </cell>
          <cell r="AG212">
            <v>2317</v>
          </cell>
          <cell r="AH212">
            <v>534</v>
          </cell>
          <cell r="AI212">
            <v>1857</v>
          </cell>
        </row>
        <row r="213">
          <cell r="AA213" t="str">
            <v>Jun'95</v>
          </cell>
          <cell r="AB213">
            <v>533</v>
          </cell>
          <cell r="AC213">
            <v>1757</v>
          </cell>
          <cell r="AD213">
            <v>14</v>
          </cell>
          <cell r="AE213">
            <v>18</v>
          </cell>
          <cell r="AF213">
            <v>5</v>
          </cell>
          <cell r="AG213">
            <v>2290</v>
          </cell>
          <cell r="AH213">
            <v>518</v>
          </cell>
          <cell r="AI213">
            <v>1782</v>
          </cell>
        </row>
        <row r="214">
          <cell r="AA214" t="str">
            <v>Jul'95</v>
          </cell>
          <cell r="AB214">
            <v>652</v>
          </cell>
          <cell r="AC214">
            <v>1897</v>
          </cell>
          <cell r="AD214">
            <v>10</v>
          </cell>
          <cell r="AE214">
            <v>17</v>
          </cell>
          <cell r="AF214">
            <v>8</v>
          </cell>
          <cell r="AG214">
            <v>2549</v>
          </cell>
          <cell r="AH214">
            <v>569</v>
          </cell>
          <cell r="AI214">
            <v>1816</v>
          </cell>
        </row>
        <row r="215">
          <cell r="AA215" t="str">
            <v>Aug'95</v>
          </cell>
          <cell r="AB215">
            <v>512</v>
          </cell>
          <cell r="AC215">
            <v>1823</v>
          </cell>
          <cell r="AD215">
            <v>17</v>
          </cell>
          <cell r="AE215">
            <v>17</v>
          </cell>
          <cell r="AF215">
            <v>8</v>
          </cell>
          <cell r="AG215">
            <v>2335</v>
          </cell>
          <cell r="AH215">
            <v>566</v>
          </cell>
          <cell r="AI215">
            <v>1826</v>
          </cell>
        </row>
        <row r="216">
          <cell r="AA216" t="str">
            <v>Sep'95</v>
          </cell>
          <cell r="AB216">
            <v>588</v>
          </cell>
          <cell r="AC216">
            <v>1948</v>
          </cell>
          <cell r="AD216">
            <v>17</v>
          </cell>
          <cell r="AE216">
            <v>17</v>
          </cell>
          <cell r="AF216">
            <v>8</v>
          </cell>
          <cell r="AG216">
            <v>2536</v>
          </cell>
          <cell r="AH216">
            <v>584</v>
          </cell>
          <cell r="AI216">
            <v>1889</v>
          </cell>
        </row>
        <row r="217">
          <cell r="AA217" t="str">
            <v>Oct'95</v>
          </cell>
          <cell r="AB217">
            <v>472</v>
          </cell>
          <cell r="AC217">
            <v>1878</v>
          </cell>
          <cell r="AD217">
            <v>19</v>
          </cell>
          <cell r="AE217">
            <v>17</v>
          </cell>
          <cell r="AF217">
            <v>6</v>
          </cell>
          <cell r="AG217">
            <v>2350</v>
          </cell>
          <cell r="AH217">
            <v>524</v>
          </cell>
          <cell r="AI217">
            <v>1883</v>
          </cell>
        </row>
        <row r="218">
          <cell r="AA218" t="str">
            <v>Nov'95</v>
          </cell>
          <cell r="AB218">
            <v>538</v>
          </cell>
          <cell r="AC218">
            <v>1939</v>
          </cell>
          <cell r="AD218">
            <v>47</v>
          </cell>
          <cell r="AE218">
            <v>20</v>
          </cell>
          <cell r="AF218">
            <v>7</v>
          </cell>
          <cell r="AG218">
            <v>2477</v>
          </cell>
          <cell r="AH218">
            <v>533</v>
          </cell>
          <cell r="AI218">
            <v>1922</v>
          </cell>
        </row>
        <row r="219">
          <cell r="AA219" t="str">
            <v>Dec'95</v>
          </cell>
          <cell r="AB219">
            <v>521</v>
          </cell>
          <cell r="AC219">
            <v>2174</v>
          </cell>
          <cell r="AD219">
            <v>10</v>
          </cell>
          <cell r="AE219">
            <v>19</v>
          </cell>
          <cell r="AF219">
            <v>6</v>
          </cell>
          <cell r="AG219">
            <v>2695</v>
          </cell>
          <cell r="AH219">
            <v>510</v>
          </cell>
          <cell r="AI219">
            <v>1997</v>
          </cell>
        </row>
        <row r="220">
          <cell r="AA220" t="str">
            <v>Jan'96</v>
          </cell>
          <cell r="AB220">
            <v>475</v>
          </cell>
          <cell r="AC220">
            <v>1868</v>
          </cell>
          <cell r="AD220">
            <v>13</v>
          </cell>
          <cell r="AE220">
            <v>13</v>
          </cell>
          <cell r="AF220">
            <v>-10</v>
          </cell>
          <cell r="AG220">
            <v>2343</v>
          </cell>
          <cell r="AH220">
            <v>511</v>
          </cell>
          <cell r="AI220">
            <v>1994</v>
          </cell>
        </row>
        <row r="221">
          <cell r="AA221" t="str">
            <v>Feb'96</v>
          </cell>
          <cell r="AB221">
            <v>481</v>
          </cell>
          <cell r="AC221">
            <v>2068</v>
          </cell>
          <cell r="AD221">
            <v>21</v>
          </cell>
          <cell r="AE221">
            <v>17</v>
          </cell>
          <cell r="AF221">
            <v>-7</v>
          </cell>
          <cell r="AG221">
            <v>2549</v>
          </cell>
          <cell r="AH221">
            <v>492</v>
          </cell>
          <cell r="AI221">
            <v>2037</v>
          </cell>
        </row>
        <row r="222">
          <cell r="AA222" t="str">
            <v>Mar'96</v>
          </cell>
          <cell r="AB222">
            <v>509</v>
          </cell>
          <cell r="AC222">
            <v>2154</v>
          </cell>
          <cell r="AD222">
            <v>9</v>
          </cell>
          <cell r="AE222">
            <v>14</v>
          </cell>
          <cell r="AF222">
            <v>-9</v>
          </cell>
          <cell r="AG222">
            <v>2663</v>
          </cell>
          <cell r="AH222">
            <v>488</v>
          </cell>
          <cell r="AI222">
            <v>2030</v>
          </cell>
        </row>
        <row r="223">
          <cell r="AA223" t="str">
            <v>Apr'96</v>
          </cell>
          <cell r="AB223">
            <v>552</v>
          </cell>
          <cell r="AC223">
            <v>2185</v>
          </cell>
          <cell r="AD223">
            <v>22</v>
          </cell>
          <cell r="AE223">
            <v>16</v>
          </cell>
          <cell r="AF223">
            <v>-4</v>
          </cell>
          <cell r="AG223">
            <v>2737</v>
          </cell>
          <cell r="AH223">
            <v>514</v>
          </cell>
          <cell r="AI223">
            <v>2136</v>
          </cell>
        </row>
        <row r="224">
          <cell r="AA224" t="str">
            <v>May'96</v>
          </cell>
          <cell r="AB224">
            <v>464</v>
          </cell>
          <cell r="AC224">
            <v>2137</v>
          </cell>
          <cell r="AD224">
            <v>19</v>
          </cell>
          <cell r="AE224">
            <v>17</v>
          </cell>
          <cell r="AF224">
            <v>-5</v>
          </cell>
          <cell r="AG224">
            <v>2601</v>
          </cell>
          <cell r="AH224">
            <v>508</v>
          </cell>
          <cell r="AI224">
            <v>2159</v>
          </cell>
        </row>
        <row r="225">
          <cell r="AA225" t="str">
            <v>Jun'96</v>
          </cell>
          <cell r="AB225">
            <v>478</v>
          </cell>
          <cell r="AC225">
            <v>2087</v>
          </cell>
          <cell r="AD225">
            <v>19</v>
          </cell>
          <cell r="AE225">
            <v>17</v>
          </cell>
          <cell r="AF225">
            <v>-6</v>
          </cell>
          <cell r="AG225">
            <v>2565</v>
          </cell>
          <cell r="AH225">
            <v>498</v>
          </cell>
          <cell r="AI225">
            <v>2136</v>
          </cell>
        </row>
        <row r="226">
          <cell r="AA226" t="str">
            <v>Jul'96</v>
          </cell>
          <cell r="AB226">
            <v>510</v>
          </cell>
          <cell r="AC226">
            <v>2298</v>
          </cell>
          <cell r="AD226">
            <v>21</v>
          </cell>
          <cell r="AE226">
            <v>18</v>
          </cell>
          <cell r="AF226">
            <v>-9</v>
          </cell>
          <cell r="AG226">
            <v>2808</v>
          </cell>
          <cell r="AH226">
            <v>484</v>
          </cell>
          <cell r="AI226">
            <v>2174</v>
          </cell>
        </row>
        <row r="227">
          <cell r="AA227" t="str">
            <v>Aug'96</v>
          </cell>
          <cell r="AB227">
            <v>456</v>
          </cell>
          <cell r="AC227">
            <v>2074</v>
          </cell>
          <cell r="AD227">
            <v>14</v>
          </cell>
          <cell r="AE227">
            <v>17</v>
          </cell>
          <cell r="AF227">
            <v>-9</v>
          </cell>
          <cell r="AG227">
            <v>2530</v>
          </cell>
          <cell r="AH227">
            <v>481</v>
          </cell>
          <cell r="AI227">
            <v>2153</v>
          </cell>
        </row>
        <row r="228">
          <cell r="AA228" t="str">
            <v>Sep'96</v>
          </cell>
          <cell r="AB228">
            <v>545</v>
          </cell>
          <cell r="AC228">
            <v>2211</v>
          </cell>
          <cell r="AD228">
            <v>14</v>
          </cell>
          <cell r="AE228">
            <v>17</v>
          </cell>
          <cell r="AF228">
            <v>-9</v>
          </cell>
          <cell r="AG228">
            <v>2756</v>
          </cell>
          <cell r="AH228">
            <v>504</v>
          </cell>
          <cell r="AI228">
            <v>2194</v>
          </cell>
        </row>
        <row r="229">
          <cell r="AA229" t="str">
            <v>Oct'96</v>
          </cell>
          <cell r="AB229">
            <v>552</v>
          </cell>
          <cell r="AC229">
            <v>2327</v>
          </cell>
          <cell r="AD229">
            <v>24</v>
          </cell>
          <cell r="AE229">
            <v>17</v>
          </cell>
          <cell r="AF229">
            <v>-7</v>
          </cell>
          <cell r="AG229">
            <v>2879</v>
          </cell>
          <cell r="AH229">
            <v>518</v>
          </cell>
          <cell r="AI229">
            <v>2204</v>
          </cell>
        </row>
        <row r="230">
          <cell r="AA230" t="str">
            <v>Nov'96</v>
          </cell>
          <cell r="AB230">
            <v>477</v>
          </cell>
          <cell r="AC230">
            <v>2024</v>
          </cell>
          <cell r="AD230">
            <v>4</v>
          </cell>
          <cell r="AE230">
            <v>16</v>
          </cell>
          <cell r="AF230">
            <v>-7</v>
          </cell>
          <cell r="AG230">
            <v>2501</v>
          </cell>
          <cell r="AH230">
            <v>525</v>
          </cell>
          <cell r="AI230">
            <v>2187</v>
          </cell>
        </row>
        <row r="231">
          <cell r="AA231" t="str">
            <v>Dec'96</v>
          </cell>
          <cell r="AB231">
            <v>442</v>
          </cell>
          <cell r="AC231">
            <v>2097</v>
          </cell>
          <cell r="AD231">
            <v>-4</v>
          </cell>
          <cell r="AE231">
            <v>14</v>
          </cell>
          <cell r="AF231">
            <v>-8</v>
          </cell>
          <cell r="AG231">
            <v>2539</v>
          </cell>
          <cell r="AH231">
            <v>490</v>
          </cell>
          <cell r="AI231">
            <v>2149</v>
          </cell>
        </row>
        <row r="232">
          <cell r="AA232" t="str">
            <v>Jan'97</v>
          </cell>
          <cell r="AB232">
            <v>472</v>
          </cell>
          <cell r="AC232">
            <v>1985</v>
          </cell>
          <cell r="AD232">
            <v>6</v>
          </cell>
          <cell r="AE232">
            <v>6</v>
          </cell>
          <cell r="AF232">
            <v>-1</v>
          </cell>
          <cell r="AG232">
            <v>2457</v>
          </cell>
          <cell r="AH232">
            <v>464</v>
          </cell>
          <cell r="AI232">
            <v>2035</v>
          </cell>
        </row>
        <row r="233">
          <cell r="AA233" t="str">
            <v>Feb'97</v>
          </cell>
          <cell r="AB233">
            <v>522</v>
          </cell>
          <cell r="AC233">
            <v>2240</v>
          </cell>
          <cell r="AD233">
            <v>8</v>
          </cell>
          <cell r="AE233">
            <v>7</v>
          </cell>
          <cell r="AF233">
            <v>4</v>
          </cell>
          <cell r="AG233">
            <v>2762</v>
          </cell>
          <cell r="AH233">
            <v>479</v>
          </cell>
          <cell r="AI233">
            <v>2107</v>
          </cell>
        </row>
        <row r="234">
          <cell r="AA234" t="str">
            <v>Mar'97</v>
          </cell>
          <cell r="AB234">
            <v>467</v>
          </cell>
          <cell r="AC234">
            <v>2193</v>
          </cell>
          <cell r="AD234">
            <v>2</v>
          </cell>
          <cell r="AE234">
            <v>5</v>
          </cell>
          <cell r="AF234">
            <v>0</v>
          </cell>
          <cell r="AG234">
            <v>2660</v>
          </cell>
          <cell r="AH234">
            <v>487</v>
          </cell>
          <cell r="AI234">
            <v>2139</v>
          </cell>
        </row>
        <row r="235">
          <cell r="AA235" t="str">
            <v>Apr'97</v>
          </cell>
          <cell r="AB235">
            <v>495</v>
          </cell>
          <cell r="AC235">
            <v>2234</v>
          </cell>
          <cell r="AD235">
            <v>2</v>
          </cell>
          <cell r="AE235">
            <v>5</v>
          </cell>
          <cell r="AF235">
            <v>-3</v>
          </cell>
          <cell r="AG235">
            <v>2729</v>
          </cell>
          <cell r="AH235">
            <v>495</v>
          </cell>
          <cell r="AI235">
            <v>2222</v>
          </cell>
        </row>
        <row r="236">
          <cell r="AA236" t="str">
            <v>May'97</v>
          </cell>
          <cell r="AB236">
            <v>455</v>
          </cell>
          <cell r="AC236">
            <v>2306</v>
          </cell>
          <cell r="AD236">
            <v>8</v>
          </cell>
          <cell r="AE236">
            <v>5</v>
          </cell>
          <cell r="AF236">
            <v>-3</v>
          </cell>
          <cell r="AG236">
            <v>2761</v>
          </cell>
          <cell r="AH236">
            <v>472</v>
          </cell>
          <cell r="AI236">
            <v>2244</v>
          </cell>
        </row>
        <row r="237">
          <cell r="AA237" t="str">
            <v>Jun'97</v>
          </cell>
          <cell r="AB237">
            <v>615</v>
          </cell>
          <cell r="AC237">
            <v>2617</v>
          </cell>
          <cell r="AD237">
            <v>25</v>
          </cell>
          <cell r="AE237">
            <v>9</v>
          </cell>
          <cell r="AF237">
            <v>2</v>
          </cell>
          <cell r="AG237">
            <v>3232</v>
          </cell>
          <cell r="AH237">
            <v>522</v>
          </cell>
          <cell r="AI237">
            <v>2386</v>
          </cell>
        </row>
        <row r="238">
          <cell r="AA238" t="str">
            <v>Jul'97</v>
          </cell>
          <cell r="AB238">
            <v>486</v>
          </cell>
          <cell r="AC238">
            <v>2272</v>
          </cell>
          <cell r="AD238">
            <v>-1</v>
          </cell>
          <cell r="AE238">
            <v>7</v>
          </cell>
          <cell r="AF238">
            <v>1</v>
          </cell>
          <cell r="AG238">
            <v>2758</v>
          </cell>
          <cell r="AH238">
            <v>519</v>
          </cell>
          <cell r="AI238">
            <v>2398</v>
          </cell>
        </row>
        <row r="239">
          <cell r="AA239" t="str">
            <v>Aug'97</v>
          </cell>
          <cell r="AB239">
            <v>478</v>
          </cell>
          <cell r="AC239">
            <v>2291</v>
          </cell>
          <cell r="AD239">
            <v>10</v>
          </cell>
          <cell r="AE239">
            <v>8</v>
          </cell>
          <cell r="AF239">
            <v>2</v>
          </cell>
          <cell r="AG239">
            <v>2769</v>
          </cell>
          <cell r="AH239">
            <v>526</v>
          </cell>
          <cell r="AI239">
            <v>2393</v>
          </cell>
        </row>
        <row r="240">
          <cell r="AA240" t="str">
            <v>Sep'97</v>
          </cell>
          <cell r="AB240">
            <v>468</v>
          </cell>
          <cell r="AC240">
            <v>2343</v>
          </cell>
          <cell r="AD240">
            <v>6</v>
          </cell>
          <cell r="AE240">
            <v>7</v>
          </cell>
          <cell r="AF240">
            <v>0</v>
          </cell>
          <cell r="AG240">
            <v>2811</v>
          </cell>
          <cell r="AH240">
            <v>477</v>
          </cell>
          <cell r="AI240">
            <v>2302</v>
          </cell>
        </row>
        <row r="241">
          <cell r="AA241" t="str">
            <v>Oct'97</v>
          </cell>
          <cell r="AB241">
            <v>526</v>
          </cell>
          <cell r="AC241">
            <v>2399</v>
          </cell>
          <cell r="AD241">
            <v>3</v>
          </cell>
          <cell r="AE241">
            <v>7</v>
          </cell>
          <cell r="AF241">
            <v>-1</v>
          </cell>
          <cell r="AG241">
            <v>2925</v>
          </cell>
          <cell r="AH241">
            <v>491</v>
          </cell>
          <cell r="AI241">
            <v>2344</v>
          </cell>
        </row>
        <row r="242">
          <cell r="AA242" t="str">
            <v>Nov'97</v>
          </cell>
          <cell r="AB242">
            <v>450</v>
          </cell>
          <cell r="AC242">
            <v>2294</v>
          </cell>
          <cell r="AD242">
            <v>13</v>
          </cell>
          <cell r="AE242">
            <v>7</v>
          </cell>
          <cell r="AF242">
            <v>-1</v>
          </cell>
          <cell r="AG242">
            <v>2744</v>
          </cell>
          <cell r="AH242">
            <v>481</v>
          </cell>
          <cell r="AI242">
            <v>2345</v>
          </cell>
        </row>
        <row r="243">
          <cell r="AA243" t="str">
            <v>Dec'97</v>
          </cell>
          <cell r="AB243">
            <v>490</v>
          </cell>
          <cell r="AC243">
            <v>2300</v>
          </cell>
          <cell r="AD243">
            <v>10</v>
          </cell>
          <cell r="AE243">
            <v>8</v>
          </cell>
          <cell r="AF243">
            <v>0</v>
          </cell>
          <cell r="AG243">
            <v>2790</v>
          </cell>
          <cell r="AH243">
            <v>489</v>
          </cell>
          <cell r="AI243">
            <v>2331</v>
          </cell>
        </row>
        <row r="244">
          <cell r="AA244" t="str">
            <v>Jan'98</v>
          </cell>
          <cell r="AB244">
            <v>575</v>
          </cell>
          <cell r="AC244">
            <v>2220</v>
          </cell>
          <cell r="AD244">
            <v>12</v>
          </cell>
          <cell r="AE244">
            <v>12</v>
          </cell>
          <cell r="AF244">
            <v>22</v>
          </cell>
          <cell r="AG244">
            <v>2795</v>
          </cell>
          <cell r="AH244">
            <v>505</v>
          </cell>
          <cell r="AI244">
            <v>2271</v>
          </cell>
        </row>
        <row r="245">
          <cell r="AA245" t="str">
            <v>Feb'98</v>
          </cell>
          <cell r="AB245">
            <v>521</v>
          </cell>
          <cell r="AC245">
            <v>2262</v>
          </cell>
          <cell r="AD245">
            <v>1</v>
          </cell>
          <cell r="AE245">
            <v>6</v>
          </cell>
          <cell r="AF245">
            <v>10</v>
          </cell>
          <cell r="AG245">
            <v>2783</v>
          </cell>
          <cell r="AH245">
            <v>529</v>
          </cell>
          <cell r="AI245">
            <v>2261</v>
          </cell>
        </row>
        <row r="246">
          <cell r="AA246" t="str">
            <v>Mar'98</v>
          </cell>
          <cell r="AB246">
            <v>519</v>
          </cell>
          <cell r="AC246">
            <v>2577</v>
          </cell>
          <cell r="AD246">
            <v>18</v>
          </cell>
          <cell r="AE246">
            <v>10</v>
          </cell>
          <cell r="AF246">
            <v>11</v>
          </cell>
          <cell r="AG246">
            <v>3096</v>
          </cell>
          <cell r="AH246">
            <v>538</v>
          </cell>
          <cell r="AI246">
            <v>2353</v>
          </cell>
        </row>
        <row r="247">
          <cell r="AA247" t="str">
            <v>Apr'98</v>
          </cell>
          <cell r="AB247">
            <v>504</v>
          </cell>
          <cell r="AC247">
            <v>2424</v>
          </cell>
          <cell r="AD247">
            <v>9</v>
          </cell>
          <cell r="AE247">
            <v>10</v>
          </cell>
          <cell r="AF247">
            <v>8</v>
          </cell>
          <cell r="AG247">
            <v>2928</v>
          </cell>
          <cell r="AH247">
            <v>515</v>
          </cell>
          <cell r="AI247">
            <v>2421</v>
          </cell>
        </row>
        <row r="248">
          <cell r="AA248" t="str">
            <v>May'98</v>
          </cell>
          <cell r="AB248">
            <v>476</v>
          </cell>
          <cell r="AC248">
            <v>2329</v>
          </cell>
          <cell r="AD248">
            <v>1</v>
          </cell>
          <cell r="AE248">
            <v>8</v>
          </cell>
          <cell r="AF248">
            <v>8</v>
          </cell>
          <cell r="AG248">
            <v>2805</v>
          </cell>
          <cell r="AH248">
            <v>500</v>
          </cell>
          <cell r="AI248">
            <v>2443</v>
          </cell>
        </row>
        <row r="249">
          <cell r="AA249" t="str">
            <v>Jun'98</v>
          </cell>
          <cell r="AB249">
            <v>482</v>
          </cell>
          <cell r="AC249">
            <v>2178</v>
          </cell>
          <cell r="AD249">
            <v>-17</v>
          </cell>
          <cell r="AE249">
            <v>3</v>
          </cell>
          <cell r="AF249">
            <v>2</v>
          </cell>
          <cell r="AG249">
            <v>2660</v>
          </cell>
          <cell r="AH249">
            <v>487</v>
          </cell>
          <cell r="AI249">
            <v>2310</v>
          </cell>
        </row>
        <row r="250">
          <cell r="AA250" t="str">
            <v>Jul'98</v>
          </cell>
          <cell r="AB250">
            <v>560</v>
          </cell>
          <cell r="AC250">
            <v>2619</v>
          </cell>
          <cell r="AD250">
            <v>15</v>
          </cell>
          <cell r="AE250">
            <v>5</v>
          </cell>
          <cell r="AF250">
            <v>4</v>
          </cell>
          <cell r="AG250">
            <v>3179</v>
          </cell>
          <cell r="AH250">
            <v>506</v>
          </cell>
          <cell r="AI250">
            <v>2375</v>
          </cell>
        </row>
        <row r="251">
          <cell r="AA251" t="str">
            <v>Aug'98</v>
          </cell>
          <cell r="AB251">
            <v>501</v>
          </cell>
          <cell r="AC251">
            <v>2202</v>
          </cell>
          <cell r="AD251">
            <v>-4</v>
          </cell>
          <cell r="AE251">
            <v>4</v>
          </cell>
          <cell r="AF251">
            <v>4</v>
          </cell>
          <cell r="AG251">
            <v>2703</v>
          </cell>
          <cell r="AH251">
            <v>514</v>
          </cell>
          <cell r="AI251">
            <v>2333</v>
          </cell>
        </row>
        <row r="252">
          <cell r="AA252" t="str">
            <v>Sep'98</v>
          </cell>
          <cell r="AB252">
            <v>469</v>
          </cell>
          <cell r="AC252">
            <v>2187</v>
          </cell>
          <cell r="AD252">
            <v>-7</v>
          </cell>
          <cell r="AE252">
            <v>3</v>
          </cell>
          <cell r="AF252">
            <v>3</v>
          </cell>
          <cell r="AG252">
            <v>2656</v>
          </cell>
          <cell r="AH252">
            <v>510</v>
          </cell>
          <cell r="AI252">
            <v>2336</v>
          </cell>
        </row>
        <row r="253">
          <cell r="AA253" t="str">
            <v>Oct'98</v>
          </cell>
          <cell r="AB253">
            <v>449</v>
          </cell>
          <cell r="AC253">
            <v>2164</v>
          </cell>
          <cell r="AD253">
            <v>-10</v>
          </cell>
          <cell r="AE253">
            <v>1</v>
          </cell>
          <cell r="AF253">
            <v>1</v>
          </cell>
          <cell r="AG253">
            <v>2613</v>
          </cell>
          <cell r="AH253">
            <v>473</v>
          </cell>
          <cell r="AI253">
            <v>2184</v>
          </cell>
        </row>
        <row r="254">
          <cell r="AA254" t="str">
            <v>Nov'98</v>
          </cell>
          <cell r="AB254">
            <v>506</v>
          </cell>
          <cell r="AC254">
            <v>2051</v>
          </cell>
          <cell r="AD254">
            <v>-11</v>
          </cell>
          <cell r="AE254">
            <v>0</v>
          </cell>
          <cell r="AF254">
            <v>2</v>
          </cell>
          <cell r="AG254">
            <v>2557</v>
          </cell>
          <cell r="AH254">
            <v>475</v>
          </cell>
          <cell r="AI254">
            <v>2134</v>
          </cell>
        </row>
        <row r="255">
          <cell r="AA255" t="str">
            <v>Dec'98</v>
          </cell>
          <cell r="AB255">
            <v>587</v>
          </cell>
          <cell r="AC255">
            <v>2615</v>
          </cell>
          <cell r="AD255">
            <v>14</v>
          </cell>
          <cell r="AE255">
            <v>1</v>
          </cell>
          <cell r="AF255">
            <v>4</v>
          </cell>
          <cell r="AG255">
            <v>3202</v>
          </cell>
          <cell r="AH255">
            <v>514</v>
          </cell>
          <cell r="AI255">
            <v>2277</v>
          </cell>
        </row>
        <row r="256">
          <cell r="AA256" t="str">
            <v>Jan'99</v>
          </cell>
          <cell r="AB256">
            <v>560</v>
          </cell>
          <cell r="AC256">
            <v>1841</v>
          </cell>
          <cell r="AD256">
            <v>-17</v>
          </cell>
          <cell r="AE256">
            <v>-17</v>
          </cell>
          <cell r="AF256">
            <v>-3</v>
          </cell>
          <cell r="AG256">
            <v>2401</v>
          </cell>
          <cell r="AH256">
            <v>551</v>
          </cell>
          <cell r="AI256">
            <v>2169</v>
          </cell>
        </row>
        <row r="257">
          <cell r="AA257" t="str">
            <v>Feb'99</v>
          </cell>
          <cell r="AB257">
            <v>378</v>
          </cell>
          <cell r="AC257">
            <v>2004</v>
          </cell>
          <cell r="AD257">
            <v>-11</v>
          </cell>
          <cell r="AE257">
            <v>-14</v>
          </cell>
          <cell r="AF257">
            <v>-14</v>
          </cell>
          <cell r="AG257">
            <v>2382</v>
          </cell>
          <cell r="AH257">
            <v>508</v>
          </cell>
          <cell r="AI257">
            <v>2153</v>
          </cell>
        </row>
        <row r="258">
          <cell r="AA258" t="str">
            <v>Mar'99</v>
          </cell>
          <cell r="AB258">
            <v>574</v>
          </cell>
          <cell r="AC258">
            <v>2437</v>
          </cell>
          <cell r="AD258">
            <v>-5</v>
          </cell>
          <cell r="AE258">
            <v>-11</v>
          </cell>
          <cell r="AF258">
            <v>-6</v>
          </cell>
          <cell r="AG258">
            <v>3011</v>
          </cell>
          <cell r="AH258">
            <v>504</v>
          </cell>
          <cell r="AI258">
            <v>2094</v>
          </cell>
        </row>
        <row r="259">
          <cell r="AA259" t="str">
            <v>Apr'99</v>
          </cell>
          <cell r="AB259">
            <v>513</v>
          </cell>
          <cell r="AC259">
            <v>2291</v>
          </cell>
          <cell r="AD259">
            <v>-5</v>
          </cell>
          <cell r="AE259">
            <v>-10</v>
          </cell>
          <cell r="AF259">
            <v>-4</v>
          </cell>
          <cell r="AG259">
            <v>2804</v>
          </cell>
          <cell r="AH259">
            <v>488</v>
          </cell>
          <cell r="AI259">
            <v>2244</v>
          </cell>
        </row>
        <row r="260">
          <cell r="AA260" t="str">
            <v>May'99</v>
          </cell>
          <cell r="AB260">
            <v>488</v>
          </cell>
          <cell r="AC260">
            <v>2124</v>
          </cell>
          <cell r="AD260">
            <v>-9</v>
          </cell>
          <cell r="AE260">
            <v>-9</v>
          </cell>
          <cell r="AF260">
            <v>-3</v>
          </cell>
          <cell r="AG260">
            <v>2612</v>
          </cell>
          <cell r="AH260">
            <v>525</v>
          </cell>
          <cell r="AI260">
            <v>2284</v>
          </cell>
        </row>
        <row r="261">
          <cell r="AA261" t="str">
            <v>Jun'99</v>
          </cell>
          <cell r="AB261">
            <v>591</v>
          </cell>
          <cell r="AC261">
            <v>2276</v>
          </cell>
          <cell r="AD261">
            <v>4</v>
          </cell>
          <cell r="AE261">
            <v>-7</v>
          </cell>
          <cell r="AF261">
            <v>1</v>
          </cell>
          <cell r="AG261">
            <v>2867</v>
          </cell>
          <cell r="AH261">
            <v>531</v>
          </cell>
          <cell r="AI261">
            <v>2230</v>
          </cell>
        </row>
        <row r="262">
          <cell r="AA262" t="str">
            <v>Jul'99</v>
          </cell>
          <cell r="AB262">
            <v>671</v>
          </cell>
          <cell r="AC262">
            <v>2289</v>
          </cell>
          <cell r="AD262">
            <v>-13</v>
          </cell>
          <cell r="AE262">
            <v>-8</v>
          </cell>
          <cell r="AF262">
            <v>4</v>
          </cell>
          <cell r="AG262">
            <v>2960</v>
          </cell>
          <cell r="AH262">
            <v>583</v>
          </cell>
          <cell r="AI262">
            <v>2230</v>
          </cell>
        </row>
        <row r="263">
          <cell r="AA263" t="str">
            <v>Aug'99</v>
          </cell>
          <cell r="AB263">
            <v>727</v>
          </cell>
          <cell r="AC263">
            <v>2223</v>
          </cell>
          <cell r="AD263">
            <v>1</v>
          </cell>
          <cell r="AE263">
            <v>-7</v>
          </cell>
          <cell r="AF263">
            <v>9</v>
          </cell>
          <cell r="AG263">
            <v>2950</v>
          </cell>
          <cell r="AH263">
            <v>663</v>
          </cell>
          <cell r="AI263">
            <v>2263</v>
          </cell>
        </row>
        <row r="264">
          <cell r="AA264" t="str">
            <v>Sep'99</v>
          </cell>
          <cell r="AB264">
            <v>685</v>
          </cell>
          <cell r="AC264">
            <v>2115</v>
          </cell>
          <cell r="AD264">
            <v>-3</v>
          </cell>
          <cell r="AE264">
            <v>-7</v>
          </cell>
          <cell r="AF264">
            <v>13</v>
          </cell>
          <cell r="AG264">
            <v>2800</v>
          </cell>
          <cell r="AH264">
            <v>694</v>
          </cell>
          <cell r="AI264">
            <v>2209</v>
          </cell>
        </row>
        <row r="265">
          <cell r="AA265" t="str">
            <v>Oct'99</v>
          </cell>
          <cell r="AB265">
            <v>689</v>
          </cell>
          <cell r="AC265">
            <v>2035</v>
          </cell>
          <cell r="AD265">
            <v>-6</v>
          </cell>
          <cell r="AE265">
            <v>-7</v>
          </cell>
          <cell r="AF265">
            <v>16</v>
          </cell>
          <cell r="AG265">
            <v>2724</v>
          </cell>
          <cell r="AH265">
            <v>700</v>
          </cell>
          <cell r="AI265">
            <v>2124</v>
          </cell>
        </row>
        <row r="266">
          <cell r="AA266" t="str">
            <v>Nov'99</v>
          </cell>
          <cell r="AB266">
            <v>786</v>
          </cell>
          <cell r="AC266">
            <v>2171</v>
          </cell>
          <cell r="AD266">
            <v>6</v>
          </cell>
          <cell r="AE266">
            <v>-6</v>
          </cell>
          <cell r="AF266">
            <v>20</v>
          </cell>
          <cell r="AG266">
            <v>2957</v>
          </cell>
          <cell r="AH266">
            <v>720</v>
          </cell>
          <cell r="AI266">
            <v>2107</v>
          </cell>
        </row>
        <row r="267">
          <cell r="AA267" t="str">
            <v>Dec'99</v>
          </cell>
          <cell r="AB267">
            <v>1155</v>
          </cell>
          <cell r="AC267">
            <v>2670</v>
          </cell>
          <cell r="AD267">
            <v>2</v>
          </cell>
          <cell r="AE267">
            <v>-5</v>
          </cell>
          <cell r="AF267">
            <v>27</v>
          </cell>
          <cell r="AG267">
            <v>3825</v>
          </cell>
          <cell r="AH267">
            <v>877</v>
          </cell>
          <cell r="AI267">
            <v>2292</v>
          </cell>
        </row>
        <row r="268">
          <cell r="AA268" t="str">
            <v>Jan'00</v>
          </cell>
          <cell r="AB268">
            <v>918</v>
          </cell>
          <cell r="AC268">
            <v>2051</v>
          </cell>
          <cell r="AD268">
            <v>11</v>
          </cell>
          <cell r="AE268">
            <v>11</v>
          </cell>
          <cell r="AF268">
            <v>64</v>
          </cell>
          <cell r="AG268">
            <v>2969</v>
          </cell>
          <cell r="AH268">
            <v>953</v>
          </cell>
          <cell r="AI268">
            <v>2297</v>
          </cell>
        </row>
        <row r="269">
          <cell r="AA269" t="str">
            <v>Feb'00</v>
          </cell>
          <cell r="AB269">
            <v>861</v>
          </cell>
          <cell r="AC269">
            <v>2076</v>
          </cell>
          <cell r="AD269">
            <v>4</v>
          </cell>
          <cell r="AE269">
            <v>7</v>
          </cell>
          <cell r="AF269">
            <v>90</v>
          </cell>
          <cell r="AG269">
            <v>2937</v>
          </cell>
          <cell r="AH269">
            <v>978</v>
          </cell>
          <cell r="AI269">
            <v>2266</v>
          </cell>
        </row>
        <row r="270">
          <cell r="AA270" t="str">
            <v>Mar'00</v>
          </cell>
          <cell r="AB270">
            <v>1128</v>
          </cell>
          <cell r="AC270">
            <v>2485</v>
          </cell>
          <cell r="AD270">
            <v>2</v>
          </cell>
          <cell r="AE270">
            <v>5</v>
          </cell>
          <cell r="AF270">
            <v>92</v>
          </cell>
          <cell r="AG270">
            <v>3613</v>
          </cell>
          <cell r="AH270">
            <v>969</v>
          </cell>
          <cell r="AI270">
            <v>2204</v>
          </cell>
        </row>
        <row r="271">
          <cell r="AA271" t="str">
            <v>Apr'00</v>
          </cell>
          <cell r="AB271">
            <v>1036</v>
          </cell>
          <cell r="AC271">
            <v>2243</v>
          </cell>
          <cell r="AD271">
            <v>-2</v>
          </cell>
          <cell r="AE271">
            <v>3</v>
          </cell>
          <cell r="AF271">
            <v>95</v>
          </cell>
          <cell r="AG271">
            <v>3279</v>
          </cell>
          <cell r="AH271">
            <v>1008</v>
          </cell>
          <cell r="AI271">
            <v>2268</v>
          </cell>
        </row>
        <row r="272">
          <cell r="AA272" t="str">
            <v>May'00</v>
          </cell>
          <cell r="AB272">
            <v>1195</v>
          </cell>
          <cell r="AC272">
            <v>2525</v>
          </cell>
          <cell r="AD272">
            <v>19</v>
          </cell>
          <cell r="AE272">
            <v>6</v>
          </cell>
          <cell r="AF272">
            <v>104</v>
          </cell>
          <cell r="AG272">
            <v>3720</v>
          </cell>
          <cell r="AH272">
            <v>1120</v>
          </cell>
          <cell r="AI272">
            <v>2418</v>
          </cell>
        </row>
        <row r="273">
          <cell r="AA273" t="str">
            <v>Jun'00</v>
          </cell>
          <cell r="AB273">
            <v>1040</v>
          </cell>
          <cell r="AC273">
            <v>2224</v>
          </cell>
          <cell r="AD273">
            <v>-2</v>
          </cell>
          <cell r="AE273">
            <v>5</v>
          </cell>
          <cell r="AF273">
            <v>99</v>
          </cell>
          <cell r="AG273">
            <v>3264</v>
          </cell>
          <cell r="AH273">
            <v>1090</v>
          </cell>
          <cell r="AI273">
            <v>2331</v>
          </cell>
        </row>
        <row r="274">
          <cell r="AA274" t="str">
            <v>Jul'00</v>
          </cell>
          <cell r="AB274">
            <v>1177</v>
          </cell>
          <cell r="AC274">
            <v>2461</v>
          </cell>
          <cell r="AD274">
            <v>8</v>
          </cell>
          <cell r="AE274">
            <v>5</v>
          </cell>
          <cell r="AF274">
            <v>95</v>
          </cell>
          <cell r="AG274">
            <v>3638</v>
          </cell>
          <cell r="AH274">
            <v>1137</v>
          </cell>
          <cell r="AI274">
            <v>2403</v>
          </cell>
        </row>
        <row r="275">
          <cell r="AA275" t="str">
            <v>Aug'00</v>
          </cell>
          <cell r="AB275">
            <v>1287</v>
          </cell>
          <cell r="AC275">
            <v>2361</v>
          </cell>
          <cell r="AD275">
            <v>6</v>
          </cell>
          <cell r="AE275">
            <v>5</v>
          </cell>
          <cell r="AF275">
            <v>92</v>
          </cell>
          <cell r="AG275">
            <v>3648</v>
          </cell>
          <cell r="AH275">
            <v>1168</v>
          </cell>
          <cell r="AI275">
            <v>2349</v>
          </cell>
        </row>
        <row r="276">
          <cell r="AA276" t="str">
            <v>Sep'00</v>
          </cell>
          <cell r="AB276">
            <v>1326</v>
          </cell>
          <cell r="AC276">
            <v>2354</v>
          </cell>
          <cell r="AD276">
            <v>11</v>
          </cell>
          <cell r="AE276">
            <v>6</v>
          </cell>
          <cell r="AF276">
            <v>92</v>
          </cell>
          <cell r="AG276">
            <v>3680</v>
          </cell>
          <cell r="AH276">
            <v>1263</v>
          </cell>
          <cell r="AI276">
            <v>2392</v>
          </cell>
        </row>
        <row r="277">
          <cell r="AA277" t="str">
            <v>Oct'00</v>
          </cell>
          <cell r="AB277">
            <v>1357</v>
          </cell>
          <cell r="AC277">
            <v>2454</v>
          </cell>
          <cell r="AD277">
            <v>21</v>
          </cell>
          <cell r="AE277">
            <v>7</v>
          </cell>
          <cell r="AF277">
            <v>93</v>
          </cell>
          <cell r="AG277">
            <v>3811</v>
          </cell>
          <cell r="AH277">
            <v>1323</v>
          </cell>
          <cell r="AI277">
            <v>2390</v>
          </cell>
        </row>
        <row r="278">
          <cell r="AA278" t="str">
            <v>Nov'00</v>
          </cell>
          <cell r="AB278">
            <v>1365</v>
          </cell>
          <cell r="AC278">
            <v>2433</v>
          </cell>
          <cell r="AD278">
            <v>12</v>
          </cell>
          <cell r="AE278">
            <v>8</v>
          </cell>
          <cell r="AF278">
            <v>90</v>
          </cell>
          <cell r="AG278">
            <v>3798</v>
          </cell>
          <cell r="AH278">
            <v>1349</v>
          </cell>
          <cell r="AI278">
            <v>2414</v>
          </cell>
        </row>
        <row r="279">
          <cell r="AA279" t="str">
            <v>Dec'00</v>
          </cell>
          <cell r="AB279">
            <v>1334</v>
          </cell>
          <cell r="AC279">
            <v>2568</v>
          </cell>
          <cell r="AD279">
            <v>-4</v>
          </cell>
          <cell r="AE279">
            <v>7</v>
          </cell>
          <cell r="AF279">
            <v>79</v>
          </cell>
          <cell r="AG279">
            <v>3902</v>
          </cell>
          <cell r="AH279">
            <v>1352</v>
          </cell>
          <cell r="AI279">
            <v>2485</v>
          </cell>
        </row>
        <row r="280">
          <cell r="AA280" t="str">
            <v>Jan'01</v>
          </cell>
          <cell r="AB280">
            <v>1469</v>
          </cell>
          <cell r="AC280">
            <v>2685</v>
          </cell>
          <cell r="AD280">
            <v>31</v>
          </cell>
          <cell r="AE280">
            <v>31</v>
          </cell>
          <cell r="AF280">
            <v>60</v>
          </cell>
          <cell r="AG280">
            <v>4154</v>
          </cell>
          <cell r="AH280">
            <v>1389</v>
          </cell>
          <cell r="AI280">
            <v>2562</v>
          </cell>
        </row>
        <row r="281">
          <cell r="AA281" t="str">
            <v>Feb'01</v>
          </cell>
          <cell r="AB281">
            <v>1361</v>
          </cell>
          <cell r="AC281">
            <v>2473</v>
          </cell>
          <cell r="AD281">
            <v>19</v>
          </cell>
          <cell r="AE281">
            <v>25</v>
          </cell>
          <cell r="AF281">
            <v>59</v>
          </cell>
          <cell r="AG281">
            <v>3834</v>
          </cell>
          <cell r="AH281">
            <v>1388</v>
          </cell>
          <cell r="AI281">
            <v>2575</v>
          </cell>
        </row>
        <row r="282">
          <cell r="AA282" t="str">
            <v>Mar'01</v>
          </cell>
          <cell r="AB282">
            <v>1562</v>
          </cell>
          <cell r="AC282">
            <v>3040</v>
          </cell>
          <cell r="AD282">
            <v>22</v>
          </cell>
          <cell r="AE282">
            <v>24</v>
          </cell>
          <cell r="AF282">
            <v>51</v>
          </cell>
          <cell r="AG282">
            <v>4602</v>
          </cell>
          <cell r="AH282">
            <v>1464</v>
          </cell>
          <cell r="AI282">
            <v>2733</v>
          </cell>
        </row>
        <row r="283">
          <cell r="AA283" t="str">
            <v>Apr'01</v>
          </cell>
          <cell r="AB283">
            <v>1366</v>
          </cell>
          <cell r="AC283">
            <v>2628</v>
          </cell>
          <cell r="AD283">
            <v>17</v>
          </cell>
          <cell r="AE283">
            <v>22</v>
          </cell>
          <cell r="AF283">
            <v>46</v>
          </cell>
          <cell r="AG283">
            <v>3994</v>
          </cell>
          <cell r="AH283">
            <v>1430</v>
          </cell>
          <cell r="AI283">
            <v>2714</v>
          </cell>
        </row>
        <row r="284">
          <cell r="AA284" t="str">
            <v>May'01</v>
          </cell>
          <cell r="AB284">
            <v>1453</v>
          </cell>
          <cell r="AC284">
            <v>2731</v>
          </cell>
          <cell r="AD284">
            <v>8</v>
          </cell>
          <cell r="AE284">
            <v>19</v>
          </cell>
          <cell r="AF284">
            <v>40</v>
          </cell>
          <cell r="AG284">
            <v>4184</v>
          </cell>
          <cell r="AH284">
            <v>1460</v>
          </cell>
          <cell r="AI284">
            <v>2800</v>
          </cell>
        </row>
        <row r="285">
          <cell r="AA285" t="str">
            <v>Jun'01</v>
          </cell>
          <cell r="AB285">
            <v>1386</v>
          </cell>
          <cell r="AC285">
            <v>2665</v>
          </cell>
          <cell r="AD285">
            <v>20</v>
          </cell>
          <cell r="AE285">
            <v>19</v>
          </cell>
          <cell r="AF285">
            <v>39</v>
          </cell>
          <cell r="AG285">
            <v>4051</v>
          </cell>
          <cell r="AH285">
            <v>1402</v>
          </cell>
          <cell r="AI285">
            <v>2675</v>
          </cell>
        </row>
        <row r="286">
          <cell r="AA286" t="str">
            <v>Jul'01</v>
          </cell>
          <cell r="AB286">
            <v>1409</v>
          </cell>
          <cell r="AC286">
            <v>2760</v>
          </cell>
          <cell r="AD286">
            <v>12</v>
          </cell>
          <cell r="AE286">
            <v>18</v>
          </cell>
          <cell r="AF286">
            <v>36</v>
          </cell>
          <cell r="AG286">
            <v>4169</v>
          </cell>
          <cell r="AH286">
            <v>1416</v>
          </cell>
          <cell r="AI286">
            <v>2719</v>
          </cell>
        </row>
        <row r="287">
          <cell r="AA287" t="str">
            <v>Aug'01</v>
          </cell>
          <cell r="AB287">
            <v>1434</v>
          </cell>
          <cell r="AC287">
            <v>2648</v>
          </cell>
          <cell r="AD287">
            <v>12</v>
          </cell>
          <cell r="AE287">
            <v>17</v>
          </cell>
          <cell r="AF287">
            <v>32</v>
          </cell>
          <cell r="AG287">
            <v>4082</v>
          </cell>
          <cell r="AH287">
            <v>1410</v>
          </cell>
          <cell r="AI287">
            <v>2691</v>
          </cell>
        </row>
        <row r="288">
          <cell r="AA288" t="str">
            <v>Sep'01</v>
          </cell>
          <cell r="AB288">
            <v>1417</v>
          </cell>
          <cell r="AC288">
            <v>2549</v>
          </cell>
          <cell r="AD288">
            <v>8</v>
          </cell>
          <cell r="AE288">
            <v>16</v>
          </cell>
          <cell r="AF288">
            <v>29</v>
          </cell>
          <cell r="AG288">
            <v>3966</v>
          </cell>
          <cell r="AH288">
            <v>1420</v>
          </cell>
          <cell r="AI288">
            <v>2652</v>
          </cell>
        </row>
        <row r="289">
          <cell r="AA289" t="str">
            <v>Oct'01</v>
          </cell>
          <cell r="AB289">
            <v>1439</v>
          </cell>
          <cell r="AC289">
            <v>2916</v>
          </cell>
          <cell r="AD289">
            <v>19</v>
          </cell>
          <cell r="AE289">
            <v>17</v>
          </cell>
          <cell r="AF289">
            <v>26</v>
          </cell>
          <cell r="AG289">
            <v>4355</v>
          </cell>
          <cell r="AH289">
            <v>1430</v>
          </cell>
          <cell r="AI289">
            <v>2704</v>
          </cell>
        </row>
        <row r="290">
          <cell r="AA290" t="str">
            <v>Nov'01</v>
          </cell>
          <cell r="AB290">
            <v>1398</v>
          </cell>
          <cell r="AC290">
            <v>2594</v>
          </cell>
          <cell r="AD290">
            <v>7</v>
          </cell>
          <cell r="AE290">
            <v>16</v>
          </cell>
          <cell r="AF290">
            <v>24</v>
          </cell>
          <cell r="AG290">
            <v>3992</v>
          </cell>
          <cell r="AH290">
            <v>1418</v>
          </cell>
          <cell r="AI290">
            <v>2686</v>
          </cell>
        </row>
        <row r="291">
          <cell r="AA291" t="str">
            <v>Dec'01</v>
          </cell>
          <cell r="AB291">
            <v>1355</v>
          </cell>
          <cell r="AC291">
            <v>2589</v>
          </cell>
          <cell r="AD291">
            <v>1</v>
          </cell>
          <cell r="AE291">
            <v>14</v>
          </cell>
          <cell r="AF291">
            <v>22</v>
          </cell>
          <cell r="AG291">
            <v>3944</v>
          </cell>
          <cell r="AH291">
            <v>1397</v>
          </cell>
          <cell r="AI291">
            <v>2700</v>
          </cell>
        </row>
        <row r="292">
          <cell r="AA292" t="str">
            <v>Jan'02</v>
          </cell>
          <cell r="AB292">
            <v>3028</v>
          </cell>
          <cell r="AC292">
            <v>2718</v>
          </cell>
          <cell r="AD292">
            <v>1</v>
          </cell>
          <cell r="AE292">
            <v>1</v>
          </cell>
          <cell r="AF292">
            <v>106</v>
          </cell>
          <cell r="AG292">
            <v>5746</v>
          </cell>
          <cell r="AH292">
            <v>1927</v>
          </cell>
          <cell r="AI292">
            <v>2634</v>
          </cell>
        </row>
        <row r="293">
          <cell r="AA293" t="str">
            <v>Feb'02</v>
          </cell>
          <cell r="AB293">
            <v>3402</v>
          </cell>
          <cell r="AC293">
            <v>2983</v>
          </cell>
          <cell r="AD293">
            <v>21</v>
          </cell>
          <cell r="AE293">
            <v>11</v>
          </cell>
          <cell r="AF293">
            <v>127</v>
          </cell>
          <cell r="AG293">
            <v>6385</v>
          </cell>
          <cell r="AH293">
            <v>2595</v>
          </cell>
          <cell r="AI293">
            <v>2763</v>
          </cell>
        </row>
        <row r="294">
          <cell r="AA294" t="str">
            <v>Mar'02</v>
          </cell>
          <cell r="AB294">
            <v>3877</v>
          </cell>
          <cell r="AC294">
            <v>3194</v>
          </cell>
          <cell r="AD294">
            <v>5</v>
          </cell>
          <cell r="AE294">
            <v>9</v>
          </cell>
          <cell r="AF294">
            <v>135</v>
          </cell>
          <cell r="AG294">
            <v>7071</v>
          </cell>
          <cell r="AH294">
            <v>3436</v>
          </cell>
          <cell r="AI294">
            <v>2965</v>
          </cell>
        </row>
        <row r="295">
          <cell r="AA295" t="str">
            <v>Apr'02</v>
          </cell>
          <cell r="AB295">
            <v>3733</v>
          </cell>
          <cell r="AC295">
            <v>3340</v>
          </cell>
          <cell r="AD295">
            <v>27</v>
          </cell>
          <cell r="AE295">
            <v>13</v>
          </cell>
          <cell r="AF295">
            <v>144</v>
          </cell>
          <cell r="AG295">
            <v>7078</v>
          </cell>
          <cell r="AH295">
            <v>3671</v>
          </cell>
          <cell r="AI295">
            <v>3172</v>
          </cell>
        </row>
        <row r="296">
          <cell r="AA296" t="str">
            <v>May'02</v>
          </cell>
          <cell r="AB296">
            <v>3698</v>
          </cell>
          <cell r="AC296">
            <v>3136</v>
          </cell>
          <cell r="AD296">
            <v>15</v>
          </cell>
          <cell r="AE296">
            <v>13</v>
          </cell>
          <cell r="AF296">
            <v>146</v>
          </cell>
          <cell r="AG296">
            <v>6834</v>
          </cell>
          <cell r="AH296">
            <v>3769</v>
          </cell>
          <cell r="AI296">
            <v>3223</v>
          </cell>
        </row>
        <row r="297">
          <cell r="AA297" t="str">
            <v>Jun'02</v>
          </cell>
          <cell r="AB297">
            <v>3691</v>
          </cell>
          <cell r="AC297">
            <v>2872</v>
          </cell>
          <cell r="AD297">
            <v>8</v>
          </cell>
          <cell r="AE297">
            <v>12</v>
          </cell>
          <cell r="AF297">
            <v>149</v>
          </cell>
          <cell r="AG297">
            <v>6563</v>
          </cell>
          <cell r="AH297">
            <v>3707</v>
          </cell>
          <cell r="AI297">
            <v>3116</v>
          </cell>
        </row>
        <row r="298">
          <cell r="AA298" t="str">
            <v>Jul'02</v>
          </cell>
          <cell r="AB298">
            <v>4311</v>
          </cell>
          <cell r="AC298">
            <v>3295</v>
          </cell>
          <cell r="AD298">
            <v>19</v>
          </cell>
          <cell r="AE298">
            <v>13</v>
          </cell>
          <cell r="AF298">
            <v>157</v>
          </cell>
          <cell r="AG298">
            <v>7606</v>
          </cell>
          <cell r="AH298">
            <v>3900</v>
          </cell>
          <cell r="AI298">
            <v>3101</v>
          </cell>
        </row>
        <row r="299">
          <cell r="AA299" t="str">
            <v>Aug'02</v>
          </cell>
          <cell r="AB299">
            <v>4374</v>
          </cell>
          <cell r="AC299">
            <v>3302</v>
          </cell>
          <cell r="AD299">
            <v>25</v>
          </cell>
          <cell r="AE299">
            <v>15</v>
          </cell>
          <cell r="AF299">
            <v>163</v>
          </cell>
          <cell r="AG299">
            <v>7676</v>
          </cell>
          <cell r="AH299">
            <v>4125</v>
          </cell>
          <cell r="AI299">
            <v>3156</v>
          </cell>
        </row>
        <row r="300">
          <cell r="AA300" t="str">
            <v>Sep'02</v>
          </cell>
          <cell r="AB300">
            <v>4075</v>
          </cell>
          <cell r="AC300">
            <v>3222</v>
          </cell>
          <cell r="AD300">
            <v>26</v>
          </cell>
          <cell r="AE300">
            <v>16</v>
          </cell>
          <cell r="AF300">
            <v>166</v>
          </cell>
          <cell r="AG300">
            <v>7297</v>
          </cell>
          <cell r="AH300">
            <v>4253</v>
          </cell>
          <cell r="AI300">
            <v>3273</v>
          </cell>
        </row>
        <row r="301">
          <cell r="AA301" t="str">
            <v>Oct'02</v>
          </cell>
          <cell r="AB301">
            <v>4434</v>
          </cell>
          <cell r="AC301">
            <v>3239</v>
          </cell>
          <cell r="AD301">
            <v>11</v>
          </cell>
          <cell r="AE301">
            <v>16</v>
          </cell>
          <cell r="AF301">
            <v>170</v>
          </cell>
          <cell r="AG301">
            <v>7673</v>
          </cell>
          <cell r="AH301">
            <v>4294</v>
          </cell>
          <cell r="AI301">
            <v>3254</v>
          </cell>
        </row>
        <row r="302">
          <cell r="AA302" t="str">
            <v>Nov'02</v>
          </cell>
          <cell r="AB302">
            <v>4470</v>
          </cell>
          <cell r="AC302">
            <v>3253</v>
          </cell>
          <cell r="AD302">
            <v>25</v>
          </cell>
          <cell r="AE302">
            <v>16</v>
          </cell>
          <cell r="AF302">
            <v>175</v>
          </cell>
          <cell r="AG302">
            <v>7723</v>
          </cell>
          <cell r="AH302">
            <v>4326</v>
          </cell>
          <cell r="AI302">
            <v>3238</v>
          </cell>
        </row>
        <row r="303">
          <cell r="AA303" t="str">
            <v>Dec'02</v>
          </cell>
          <cell r="AB303">
            <v>3858</v>
          </cell>
          <cell r="AC303">
            <v>2918</v>
          </cell>
          <cell r="AD303">
            <v>13</v>
          </cell>
          <cell r="AE303">
            <v>16</v>
          </cell>
          <cell r="AF303">
            <v>175</v>
          </cell>
          <cell r="AG303">
            <v>6776</v>
          </cell>
          <cell r="AH303">
            <v>4254</v>
          </cell>
          <cell r="AI303">
            <v>3137</v>
          </cell>
        </row>
        <row r="304">
          <cell r="AA304" t="str">
            <v>Jan'03</v>
          </cell>
          <cell r="AB304">
            <v>4913</v>
          </cell>
          <cell r="AC304">
            <v>3245</v>
          </cell>
          <cell r="AD304">
            <v>19</v>
          </cell>
          <cell r="AE304">
            <v>19</v>
          </cell>
          <cell r="AF304">
            <v>62</v>
          </cell>
          <cell r="AG304">
            <v>8158</v>
          </cell>
          <cell r="AH304">
            <v>4414</v>
          </cell>
          <cell r="AI304">
            <v>3139</v>
          </cell>
        </row>
        <row r="305">
          <cell r="AA305" t="str">
            <v>Feb'03</v>
          </cell>
          <cell r="AB305">
            <v>4618</v>
          </cell>
          <cell r="AC305">
            <v>3106</v>
          </cell>
          <cell r="AD305">
            <v>4</v>
          </cell>
          <cell r="AE305">
            <v>11</v>
          </cell>
          <cell r="AF305">
            <v>48</v>
          </cell>
          <cell r="AG305">
            <v>7724</v>
          </cell>
          <cell r="AH305">
            <v>4463</v>
          </cell>
          <cell r="AI305">
            <v>3090</v>
          </cell>
        </row>
        <row r="306">
          <cell r="AA306" t="str">
            <v>Mar'03</v>
          </cell>
          <cell r="AB306">
            <v>5016</v>
          </cell>
          <cell r="AC306">
            <v>3396</v>
          </cell>
          <cell r="AD306">
            <v>6</v>
          </cell>
          <cell r="AE306">
            <v>10</v>
          </cell>
          <cell r="AF306">
            <v>41</v>
          </cell>
          <cell r="AG306">
            <v>8412</v>
          </cell>
          <cell r="AH306">
            <v>4849</v>
          </cell>
          <cell r="AI306">
            <v>3249</v>
          </cell>
        </row>
        <row r="307">
          <cell r="AA307" t="str">
            <v>Apr'03</v>
          </cell>
          <cell r="AB307">
            <v>5149</v>
          </cell>
          <cell r="AC307">
            <v>3610</v>
          </cell>
          <cell r="AD307">
            <v>8</v>
          </cell>
          <cell r="AE307">
            <v>9</v>
          </cell>
          <cell r="AF307">
            <v>40</v>
          </cell>
          <cell r="AG307">
            <v>8759</v>
          </cell>
          <cell r="AH307">
            <v>4928</v>
          </cell>
          <cell r="AI307">
            <v>3371</v>
          </cell>
        </row>
        <row r="308">
          <cell r="AA308" t="str">
            <v>May'03</v>
          </cell>
          <cell r="AB308">
            <v>4912</v>
          </cell>
          <cell r="AC308">
            <v>3363</v>
          </cell>
          <cell r="AD308">
            <v>7</v>
          </cell>
          <cell r="AE308">
            <v>9</v>
          </cell>
          <cell r="AF308">
            <v>39</v>
          </cell>
          <cell r="AG308">
            <v>8275</v>
          </cell>
          <cell r="AH308">
            <v>5026</v>
          </cell>
          <cell r="AI308">
            <v>3456</v>
          </cell>
        </row>
        <row r="309">
          <cell r="AA309" t="str">
            <v>Jun'03</v>
          </cell>
          <cell r="AB309">
            <v>4872</v>
          </cell>
          <cell r="AC309">
            <v>3232</v>
          </cell>
          <cell r="AD309">
            <v>13</v>
          </cell>
          <cell r="AE309">
            <v>9</v>
          </cell>
          <cell r="AF309">
            <v>38</v>
          </cell>
          <cell r="AG309">
            <v>8104</v>
          </cell>
          <cell r="AH309">
            <v>4978</v>
          </cell>
          <cell r="AI309">
            <v>3402</v>
          </cell>
        </row>
        <row r="310">
          <cell r="AA310" t="str">
            <v>Jul'03</v>
          </cell>
          <cell r="AB310">
            <v>5611</v>
          </cell>
          <cell r="AC310">
            <v>3575</v>
          </cell>
          <cell r="AD310">
            <v>8</v>
          </cell>
          <cell r="AE310">
            <v>9</v>
          </cell>
          <cell r="AF310">
            <v>36</v>
          </cell>
          <cell r="AG310">
            <v>9186</v>
          </cell>
          <cell r="AH310">
            <v>5132</v>
          </cell>
          <cell r="AI310">
            <v>3390</v>
          </cell>
        </row>
        <row r="311">
          <cell r="AA311" t="str">
            <v>Aug'03</v>
          </cell>
          <cell r="AB311">
            <v>4715</v>
          </cell>
          <cell r="AC311">
            <v>3021</v>
          </cell>
          <cell r="AD311">
            <v>-9</v>
          </cell>
          <cell r="AE311">
            <v>7</v>
          </cell>
          <cell r="AF311">
            <v>32</v>
          </cell>
          <cell r="AG311">
            <v>7736</v>
          </cell>
          <cell r="AH311">
            <v>5066</v>
          </cell>
          <cell r="AI311">
            <v>3276</v>
          </cell>
        </row>
        <row r="312">
          <cell r="AA312" t="str">
            <v>Sep'03</v>
          </cell>
          <cell r="AB312">
            <v>5393</v>
          </cell>
          <cell r="AC312">
            <v>3266</v>
          </cell>
          <cell r="AD312">
            <v>1</v>
          </cell>
          <cell r="AE312">
            <v>6</v>
          </cell>
          <cell r="AF312">
            <v>32</v>
          </cell>
          <cell r="AG312">
            <v>8659</v>
          </cell>
          <cell r="AH312">
            <v>5240</v>
          </cell>
          <cell r="AI312">
            <v>3287</v>
          </cell>
        </row>
        <row r="313">
          <cell r="AA313" t="str">
            <v>Oct'03</v>
          </cell>
          <cell r="AB313">
            <v>5693</v>
          </cell>
          <cell r="AC313">
            <v>3461</v>
          </cell>
          <cell r="AD313">
            <v>7</v>
          </cell>
          <cell r="AE313">
            <v>6</v>
          </cell>
          <cell r="AF313">
            <v>32</v>
          </cell>
          <cell r="AG313">
            <v>9154</v>
          </cell>
          <cell r="AH313">
            <v>5267</v>
          </cell>
          <cell r="AI313">
            <v>3249</v>
          </cell>
        </row>
        <row r="314">
          <cell r="AA314" t="str">
            <v>Nov'03</v>
          </cell>
          <cell r="AB314">
            <v>5298</v>
          </cell>
          <cell r="AC314">
            <v>2899</v>
          </cell>
          <cell r="AD314">
            <v>-11</v>
          </cell>
          <cell r="AE314">
            <v>5</v>
          </cell>
          <cell r="AF314">
            <v>30</v>
          </cell>
          <cell r="AG314">
            <v>8197</v>
          </cell>
          <cell r="AH314">
            <v>5461</v>
          </cell>
          <cell r="AI314">
            <v>3209</v>
          </cell>
        </row>
        <row r="315">
          <cell r="AA315" t="str">
            <v>Dec'03</v>
          </cell>
          <cell r="AB315">
            <v>5140</v>
          </cell>
          <cell r="AC315">
            <v>3136</v>
          </cell>
          <cell r="AD315">
            <v>7</v>
          </cell>
          <cell r="AE315">
            <v>5</v>
          </cell>
          <cell r="AF315">
            <v>31</v>
          </cell>
          <cell r="AG315">
            <v>8276</v>
          </cell>
          <cell r="AH315">
            <v>5377</v>
          </cell>
          <cell r="AI315">
            <v>3165</v>
          </cell>
        </row>
        <row r="316">
          <cell r="AA316" t="str">
            <v>Jan'04</v>
          </cell>
          <cell r="AB316">
            <v>5592</v>
          </cell>
          <cell r="AC316">
            <v>3030</v>
          </cell>
          <cell r="AD316">
            <v>-7</v>
          </cell>
          <cell r="AE316">
            <v>-7</v>
          </cell>
          <cell r="AF316">
            <v>14</v>
          </cell>
          <cell r="AG316">
            <v>8622</v>
          </cell>
          <cell r="AH316">
            <v>5343</v>
          </cell>
          <cell r="AI316">
            <v>3022</v>
          </cell>
        </row>
        <row r="317">
          <cell r="AA317" t="str">
            <v>Feb'04</v>
          </cell>
          <cell r="AB317">
            <v>5585</v>
          </cell>
          <cell r="AC317">
            <v>3082</v>
          </cell>
          <cell r="AD317">
            <v>-1</v>
          </cell>
          <cell r="AE317">
            <v>-4</v>
          </cell>
          <cell r="AF317">
            <v>17</v>
          </cell>
          <cell r="AG317">
            <v>8667</v>
          </cell>
          <cell r="AH317">
            <v>5439</v>
          </cell>
          <cell r="AI317">
            <v>3083</v>
          </cell>
        </row>
        <row r="318">
          <cell r="AA318" t="str">
            <v>Mar'04</v>
          </cell>
          <cell r="AB318">
            <v>7074</v>
          </cell>
          <cell r="AC318">
            <v>3755</v>
          </cell>
          <cell r="AD318">
            <v>11</v>
          </cell>
          <cell r="AE318">
            <v>1</v>
          </cell>
          <cell r="AF318">
            <v>25</v>
          </cell>
          <cell r="AG318">
            <v>10829</v>
          </cell>
          <cell r="AH318">
            <v>6084</v>
          </cell>
          <cell r="AI318">
            <v>3289</v>
          </cell>
        </row>
        <row r="319">
          <cell r="AA319" t="str">
            <v>Apr'04</v>
          </cell>
          <cell r="AB319">
            <v>6078</v>
          </cell>
          <cell r="AC319">
            <v>3496</v>
          </cell>
          <cell r="AD319">
            <v>-3</v>
          </cell>
          <cell r="AE319">
            <v>0</v>
          </cell>
          <cell r="AF319">
            <v>24</v>
          </cell>
          <cell r="AG319">
            <v>9574</v>
          </cell>
          <cell r="AH319">
            <v>6246</v>
          </cell>
          <cell r="AI319">
            <v>3444</v>
          </cell>
        </row>
        <row r="320">
          <cell r="AA320" t="str">
            <v>May'04</v>
          </cell>
          <cell r="AB320">
            <v>5943</v>
          </cell>
          <cell r="AC320">
            <v>3131</v>
          </cell>
          <cell r="AD320">
            <v>-7</v>
          </cell>
          <cell r="AE320">
            <v>-1</v>
          </cell>
          <cell r="AF320">
            <v>23</v>
          </cell>
          <cell r="AG320">
            <v>9074</v>
          </cell>
          <cell r="AH320">
            <v>6365</v>
          </cell>
          <cell r="AI320">
            <v>3461</v>
          </cell>
        </row>
        <row r="321">
          <cell r="AA321" t="str">
            <v>Jun'04</v>
          </cell>
          <cell r="AB321">
            <v>6625</v>
          </cell>
          <cell r="AC321">
            <v>3445</v>
          </cell>
          <cell r="AD321">
            <v>7</v>
          </cell>
          <cell r="AE321">
            <v>0</v>
          </cell>
          <cell r="AF321">
            <v>25</v>
          </cell>
          <cell r="AG321">
            <v>10070</v>
          </cell>
          <cell r="AH321">
            <v>6215</v>
          </cell>
          <cell r="AI321">
            <v>3357</v>
          </cell>
        </row>
        <row r="322">
          <cell r="AA322" t="str">
            <v>Jul'04</v>
          </cell>
          <cell r="AB322">
            <v>6752</v>
          </cell>
          <cell r="AC322">
            <v>3409</v>
          </cell>
          <cell r="AD322">
            <v>-5</v>
          </cell>
          <cell r="AE322">
            <v>-1</v>
          </cell>
          <cell r="AF322">
            <v>24</v>
          </cell>
          <cell r="AG322">
            <v>10161</v>
          </cell>
          <cell r="AH322">
            <v>6440</v>
          </cell>
          <cell r="AI322">
            <v>3328</v>
          </cell>
        </row>
        <row r="323">
          <cell r="AA323" t="str">
            <v>Aug'04</v>
          </cell>
          <cell r="AB323">
            <v>6844</v>
          </cell>
          <cell r="AC323">
            <v>3141</v>
          </cell>
          <cell r="AD323">
            <v>4</v>
          </cell>
          <cell r="AE323">
            <v>0</v>
          </cell>
          <cell r="AF323">
            <v>27</v>
          </cell>
          <cell r="AG323">
            <v>9985</v>
          </cell>
          <cell r="AH323">
            <v>6740</v>
          </cell>
          <cell r="AI323">
            <v>3332</v>
          </cell>
        </row>
        <row r="324">
          <cell r="AA324" t="str">
            <v>Sep'04</v>
          </cell>
          <cell r="AB324">
            <v>6962</v>
          </cell>
          <cell r="AC324">
            <v>3241</v>
          </cell>
          <cell r="AD324">
            <v>-1</v>
          </cell>
          <cell r="AE324">
            <v>0</v>
          </cell>
          <cell r="AF324">
            <v>27</v>
          </cell>
          <cell r="AG324">
            <v>10203</v>
          </cell>
          <cell r="AH324">
            <v>6853</v>
          </cell>
          <cell r="AI324">
            <v>3264</v>
          </cell>
        </row>
        <row r="325">
          <cell r="AA325" t="str">
            <v>Oct'04</v>
          </cell>
          <cell r="AB325">
            <v>6902</v>
          </cell>
          <cell r="AC325">
            <v>3078</v>
          </cell>
          <cell r="AD325">
            <v>-11</v>
          </cell>
          <cell r="AE325">
            <v>-1</v>
          </cell>
          <cell r="AF325">
            <v>26</v>
          </cell>
          <cell r="AG325">
            <v>9980</v>
          </cell>
          <cell r="AH325">
            <v>6903</v>
          </cell>
          <cell r="AI325">
            <v>3153</v>
          </cell>
        </row>
        <row r="326">
          <cell r="AA326" t="str">
            <v>Nov'04</v>
          </cell>
          <cell r="AB326">
            <v>7627</v>
          </cell>
          <cell r="AC326">
            <v>3162</v>
          </cell>
          <cell r="AD326">
            <v>9</v>
          </cell>
          <cell r="AE326">
            <v>-1</v>
          </cell>
          <cell r="AF326">
            <v>28</v>
          </cell>
          <cell r="AG326">
            <v>10789</v>
          </cell>
          <cell r="AH326">
            <v>7164</v>
          </cell>
          <cell r="AI326">
            <v>3160</v>
          </cell>
        </row>
        <row r="327">
          <cell r="AA327" t="str">
            <v>Dec'04</v>
          </cell>
          <cell r="AB327">
            <v>7077</v>
          </cell>
          <cell r="AC327">
            <v>3243</v>
          </cell>
          <cell r="AD327">
            <v>3</v>
          </cell>
          <cell r="AE327">
            <v>0</v>
          </cell>
          <cell r="AF327">
            <v>29</v>
          </cell>
          <cell r="AG327">
            <v>10320</v>
          </cell>
          <cell r="AH327">
            <v>7202</v>
          </cell>
          <cell r="AI327">
            <v>3161</v>
          </cell>
        </row>
        <row r="328">
          <cell r="AA328" t="str">
            <v>Jan'05</v>
          </cell>
          <cell r="AB328">
            <v>6826</v>
          </cell>
          <cell r="AC328">
            <v>2826</v>
          </cell>
          <cell r="AD328">
            <v>-7</v>
          </cell>
          <cell r="AE328">
            <v>-7</v>
          </cell>
          <cell r="AF328">
            <v>22</v>
          </cell>
          <cell r="AG328">
            <v>9652</v>
          </cell>
          <cell r="AH328">
            <v>7177</v>
          </cell>
          <cell r="AI328">
            <v>3077</v>
          </cell>
        </row>
        <row r="329">
          <cell r="AA329" t="str">
            <v>Feb'05</v>
          </cell>
          <cell r="AB329">
            <v>7056</v>
          </cell>
          <cell r="AC329">
            <v>2962</v>
          </cell>
          <cell r="AD329">
            <v>-4</v>
          </cell>
          <cell r="AE329">
            <v>-5</v>
          </cell>
          <cell r="AF329">
            <v>24</v>
          </cell>
          <cell r="AG329">
            <v>10018</v>
          </cell>
          <cell r="AH329">
            <v>6986</v>
          </cell>
          <cell r="AI329">
            <v>3010</v>
          </cell>
        </row>
        <row r="330">
          <cell r="AA330" t="str">
            <v>Mar'05</v>
          </cell>
          <cell r="AB330">
            <v>7881</v>
          </cell>
          <cell r="AC330">
            <v>3397</v>
          </cell>
          <cell r="AD330">
            <v>-10</v>
          </cell>
          <cell r="AE330">
            <v>-7</v>
          </cell>
          <cell r="AF330">
            <v>19</v>
          </cell>
          <cell r="AG330">
            <v>11278</v>
          </cell>
          <cell r="AH330">
            <v>7254</v>
          </cell>
          <cell r="AI330">
            <v>3062</v>
          </cell>
        </row>
        <row r="331">
          <cell r="AA331" t="str">
            <v>Apr'05</v>
          </cell>
          <cell r="AB331">
            <v>8234</v>
          </cell>
          <cell r="AC331">
            <v>3422</v>
          </cell>
          <cell r="AD331">
            <v>-2</v>
          </cell>
          <cell r="AE331">
            <v>-6</v>
          </cell>
          <cell r="AF331">
            <v>23</v>
          </cell>
          <cell r="AG331">
            <v>11656</v>
          </cell>
          <cell r="AH331">
            <v>7724</v>
          </cell>
          <cell r="AI331">
            <v>3260</v>
          </cell>
        </row>
        <row r="332">
          <cell r="AA332" t="str">
            <v>May'05</v>
          </cell>
          <cell r="AB332">
            <v>7665</v>
          </cell>
          <cell r="AC332">
            <v>3100</v>
          </cell>
          <cell r="AD332">
            <v>-1</v>
          </cell>
          <cell r="AE332">
            <v>-5</v>
          </cell>
          <cell r="AF332">
            <v>24</v>
          </cell>
          <cell r="AG332">
            <v>10765</v>
          </cell>
          <cell r="AH332">
            <v>7927</v>
          </cell>
          <cell r="AI332">
            <v>3306</v>
          </cell>
        </row>
        <row r="333">
          <cell r="AA333" t="str">
            <v>Jun'05</v>
          </cell>
          <cell r="AB333">
            <v>8589</v>
          </cell>
          <cell r="AC333">
            <v>3446</v>
          </cell>
          <cell r="AD333">
            <v>0</v>
          </cell>
          <cell r="AE333">
            <v>-4</v>
          </cell>
          <cell r="AF333">
            <v>25</v>
          </cell>
          <cell r="AG333">
            <v>12035</v>
          </cell>
          <cell r="AH333">
            <v>8163</v>
          </cell>
          <cell r="AI333">
            <v>3323</v>
          </cell>
        </row>
        <row r="334">
          <cell r="AA334" t="str">
            <v>Jul'05</v>
          </cell>
          <cell r="AB334">
            <v>8408</v>
          </cell>
          <cell r="AC334">
            <v>3121</v>
          </cell>
          <cell r="AD334">
            <v>-8</v>
          </cell>
          <cell r="AE334">
            <v>-5</v>
          </cell>
          <cell r="AF334">
            <v>25</v>
          </cell>
          <cell r="AG334">
            <v>11529</v>
          </cell>
          <cell r="AH334">
            <v>8221</v>
          </cell>
          <cell r="AI334">
            <v>3222</v>
          </cell>
        </row>
        <row r="335">
          <cell r="AA335" t="str">
            <v>Aug'05</v>
          </cell>
          <cell r="AB335">
            <v>8837</v>
          </cell>
          <cell r="AC335">
            <v>3103</v>
          </cell>
          <cell r="AD335">
            <v>-1</v>
          </cell>
          <cell r="AE335">
            <v>-4</v>
          </cell>
          <cell r="AF335">
            <v>26</v>
          </cell>
          <cell r="AG335">
            <v>11940</v>
          </cell>
          <cell r="AH335">
            <v>8611</v>
          </cell>
          <cell r="AI335">
            <v>3223</v>
          </cell>
        </row>
        <row r="336">
          <cell r="AA336" t="str">
            <v>Sep'05</v>
          </cell>
          <cell r="AB336">
            <v>8484</v>
          </cell>
          <cell r="AC336">
            <v>2877</v>
          </cell>
          <cell r="AD336">
            <v>-11</v>
          </cell>
          <cell r="AE336">
            <v>-5</v>
          </cell>
          <cell r="AF336">
            <v>25</v>
          </cell>
          <cell r="AG336">
            <v>11361</v>
          </cell>
          <cell r="AH336">
            <v>8576</v>
          </cell>
          <cell r="AI336">
            <v>3034</v>
          </cell>
        </row>
        <row r="337">
          <cell r="AA337" t="str">
            <v>Oct'05</v>
          </cell>
          <cell r="AB337">
            <v>8303</v>
          </cell>
          <cell r="AC337">
            <v>2828</v>
          </cell>
          <cell r="AD337">
            <v>-8</v>
          </cell>
          <cell r="AE337">
            <v>-5</v>
          </cell>
          <cell r="AF337">
            <v>25</v>
          </cell>
          <cell r="AG337">
            <v>11131</v>
          </cell>
          <cell r="AH337">
            <v>8541</v>
          </cell>
          <cell r="AI337">
            <v>2936</v>
          </cell>
        </row>
        <row r="338">
          <cell r="AA338" t="str">
            <v>Nov'05</v>
          </cell>
          <cell r="AB338">
            <v>9636</v>
          </cell>
          <cell r="AC338">
            <v>2822</v>
          </cell>
          <cell r="AD338">
            <v>-11</v>
          </cell>
          <cell r="AE338">
            <v>-6</v>
          </cell>
          <cell r="AF338">
            <v>25</v>
          </cell>
          <cell r="AG338">
            <v>12458</v>
          </cell>
          <cell r="AH338">
            <v>8808</v>
          </cell>
          <cell r="AI338">
            <v>2842</v>
          </cell>
        </row>
        <row r="339">
          <cell r="AA339" t="str">
            <v>Dec'05</v>
          </cell>
          <cell r="AB339">
            <v>9792</v>
          </cell>
          <cell r="AC339">
            <v>2939</v>
          </cell>
          <cell r="AD339">
            <v>-9</v>
          </cell>
          <cell r="AE339">
            <v>-6</v>
          </cell>
          <cell r="AF339">
            <v>26</v>
          </cell>
          <cell r="AG339">
            <v>12731</v>
          </cell>
          <cell r="AH339">
            <v>9244</v>
          </cell>
          <cell r="AI339">
            <v>2863</v>
          </cell>
        </row>
        <row r="340">
          <cell r="AA340" t="str">
            <v>Jan'06</v>
          </cell>
          <cell r="AB340">
            <v>9666</v>
          </cell>
          <cell r="AC340">
            <v>2786</v>
          </cell>
          <cell r="AD340">
            <v>-1</v>
          </cell>
          <cell r="AE340">
            <v>-1</v>
          </cell>
          <cell r="AF340">
            <v>42</v>
          </cell>
          <cell r="AG340">
            <v>12452</v>
          </cell>
          <cell r="AH340">
            <v>9698</v>
          </cell>
          <cell r="AI340">
            <v>2849</v>
          </cell>
        </row>
        <row r="341">
          <cell r="AA341" t="str">
            <v>Feb'06</v>
          </cell>
          <cell r="AB341">
            <v>9232</v>
          </cell>
          <cell r="AC341">
            <v>2954</v>
          </cell>
          <cell r="AD341">
            <v>0</v>
          </cell>
          <cell r="AE341">
            <v>-1</v>
          </cell>
          <cell r="AF341">
            <v>36</v>
          </cell>
          <cell r="AG341">
            <v>12186</v>
          </cell>
          <cell r="AH341">
            <v>9563</v>
          </cell>
          <cell r="AI341">
            <v>2893</v>
          </cell>
        </row>
        <row r="342">
          <cell r="AA342" t="str">
            <v>Mar'06</v>
          </cell>
          <cell r="AB342">
            <v>11031</v>
          </cell>
          <cell r="AC342">
            <v>3341</v>
          </cell>
          <cell r="AD342">
            <v>-2</v>
          </cell>
          <cell r="AE342">
            <v>-1</v>
          </cell>
          <cell r="AF342">
            <v>38</v>
          </cell>
          <cell r="AG342">
            <v>14372</v>
          </cell>
          <cell r="AH342">
            <v>9976</v>
          </cell>
          <cell r="AI342">
            <v>3027</v>
          </cell>
        </row>
        <row r="343">
          <cell r="AA343" t="str">
            <v>Apr'06</v>
          </cell>
          <cell r="AB343">
            <v>9198</v>
          </cell>
          <cell r="AC343">
            <v>2808</v>
          </cell>
          <cell r="AD343">
            <v>-18</v>
          </cell>
          <cell r="AE343">
            <v>-6</v>
          </cell>
          <cell r="AF343">
            <v>30</v>
          </cell>
          <cell r="AG343">
            <v>12006</v>
          </cell>
          <cell r="AH343">
            <v>9820</v>
          </cell>
          <cell r="AI343">
            <v>3034</v>
          </cell>
        </row>
        <row r="344">
          <cell r="AA344" t="str">
            <v>May'06</v>
          </cell>
          <cell r="AB344">
            <v>10842</v>
          </cell>
          <cell r="AC344">
            <v>3089</v>
          </cell>
          <cell r="AD344">
            <v>0</v>
          </cell>
          <cell r="AE344">
            <v>-5</v>
          </cell>
          <cell r="AF344">
            <v>33</v>
          </cell>
          <cell r="AG344">
            <v>13931</v>
          </cell>
          <cell r="AH344">
            <v>10357</v>
          </cell>
          <cell r="AI344">
            <v>3079</v>
          </cell>
        </row>
        <row r="345">
          <cell r="AA345" t="str">
            <v>Jun'06</v>
          </cell>
          <cell r="AB345">
            <v>10142</v>
          </cell>
          <cell r="AC345">
            <v>2676</v>
          </cell>
          <cell r="AD345">
            <v>-22</v>
          </cell>
          <cell r="AE345">
            <v>-8</v>
          </cell>
          <cell r="AF345">
            <v>30</v>
          </cell>
          <cell r="AG345">
            <v>12818</v>
          </cell>
          <cell r="AH345">
            <v>10061</v>
          </cell>
          <cell r="AI345">
            <v>2858</v>
          </cell>
        </row>
        <row r="346">
          <cell r="AA346" t="str">
            <v>Jul'06</v>
          </cell>
          <cell r="AB346">
            <v>10780</v>
          </cell>
          <cell r="AC346">
            <v>2669</v>
          </cell>
          <cell r="AD346">
            <v>-14</v>
          </cell>
          <cell r="AE346">
            <v>-9</v>
          </cell>
          <cell r="AF346">
            <v>30</v>
          </cell>
          <cell r="AG346">
            <v>13449</v>
          </cell>
          <cell r="AH346">
            <v>10588</v>
          </cell>
          <cell r="AI346">
            <v>2811</v>
          </cell>
        </row>
        <row r="347">
          <cell r="AA347" t="str">
            <v>Aug'06</v>
          </cell>
          <cell r="AB347">
            <v>11093</v>
          </cell>
          <cell r="AC347">
            <v>2788</v>
          </cell>
          <cell r="AD347">
            <v>-10</v>
          </cell>
          <cell r="AE347">
            <v>-9</v>
          </cell>
          <cell r="AF347">
            <v>29</v>
          </cell>
          <cell r="AG347">
            <v>13881</v>
          </cell>
          <cell r="AH347">
            <v>10672</v>
          </cell>
          <cell r="AI347">
            <v>2711</v>
          </cell>
        </row>
        <row r="348">
          <cell r="AA348" t="str">
            <v>Sep'06</v>
          </cell>
          <cell r="AB348">
            <v>10000</v>
          </cell>
          <cell r="AC348">
            <v>2760</v>
          </cell>
          <cell r="AD348">
            <v>-4</v>
          </cell>
          <cell r="AE348">
            <v>-8</v>
          </cell>
          <cell r="AF348">
            <v>28</v>
          </cell>
          <cell r="AG348">
            <v>12760</v>
          </cell>
          <cell r="AH348">
            <v>10624</v>
          </cell>
          <cell r="AI348">
            <v>2739</v>
          </cell>
        </row>
        <row r="349">
          <cell r="AA349" t="str">
            <v>Oct'06</v>
          </cell>
          <cell r="AB349">
            <v>11411</v>
          </cell>
          <cell r="AC349">
            <v>2717</v>
          </cell>
          <cell r="AD349">
            <v>-4</v>
          </cell>
          <cell r="AE349">
            <v>-8</v>
          </cell>
          <cell r="AF349">
            <v>29</v>
          </cell>
          <cell r="AG349">
            <v>14128</v>
          </cell>
          <cell r="AH349">
            <v>10835</v>
          </cell>
          <cell r="AI349">
            <v>2755</v>
          </cell>
        </row>
        <row r="350">
          <cell r="AA350" t="str">
            <v>Nov'06</v>
          </cell>
          <cell r="AB350">
            <v>12450</v>
          </cell>
          <cell r="AC350">
            <v>2764</v>
          </cell>
          <cell r="AD350">
            <v>-2</v>
          </cell>
          <cell r="AE350">
            <v>-8</v>
          </cell>
          <cell r="AF350">
            <v>29</v>
          </cell>
          <cell r="AG350">
            <v>15214</v>
          </cell>
          <cell r="AH350">
            <v>11287</v>
          </cell>
          <cell r="AI350">
            <v>2747</v>
          </cell>
        </row>
        <row r="351">
          <cell r="AA351" t="str">
            <v>Dec'06</v>
          </cell>
          <cell r="AB351">
            <v>11448</v>
          </cell>
          <cell r="AC351">
            <v>2785</v>
          </cell>
          <cell r="AD351">
            <v>-5</v>
          </cell>
          <cell r="AE351">
            <v>-7</v>
          </cell>
          <cell r="AF351">
            <v>28</v>
          </cell>
          <cell r="AG351">
            <v>14233</v>
          </cell>
          <cell r="AH351">
            <v>11770</v>
          </cell>
          <cell r="AI351">
            <v>2755</v>
          </cell>
        </row>
        <row r="352">
          <cell r="AA352" t="str">
            <v>Jan'07</v>
          </cell>
          <cell r="AB352">
            <v>11410</v>
          </cell>
          <cell r="AC352">
            <v>2204</v>
          </cell>
          <cell r="AD352">
            <v>-21</v>
          </cell>
          <cell r="AE352">
            <v>-21</v>
          </cell>
          <cell r="AF352">
            <v>18</v>
          </cell>
          <cell r="AG352">
            <v>13614</v>
          </cell>
          <cell r="AH352">
            <v>11769</v>
          </cell>
          <cell r="AI352">
            <v>2584</v>
          </cell>
        </row>
        <row r="353">
          <cell r="AA353" t="str">
            <v>Feb'07</v>
          </cell>
          <cell r="AB353">
            <v>10672</v>
          </cell>
          <cell r="AC353">
            <v>2249</v>
          </cell>
          <cell r="AD353">
            <v>-24</v>
          </cell>
          <cell r="AE353">
            <v>-22</v>
          </cell>
          <cell r="AF353">
            <v>17</v>
          </cell>
          <cell r="AG353">
            <v>12921</v>
          </cell>
          <cell r="AH353">
            <v>11177</v>
          </cell>
          <cell r="AI353">
            <v>2413</v>
          </cell>
        </row>
        <row r="354">
          <cell r="AA354" t="str">
            <v>Mar'07</v>
          </cell>
          <cell r="AB354">
            <v>12151</v>
          </cell>
          <cell r="AC354">
            <v>2580</v>
          </cell>
          <cell r="AD354">
            <v>-23</v>
          </cell>
          <cell r="AE354">
            <v>-23</v>
          </cell>
          <cell r="AF354">
            <v>14</v>
          </cell>
          <cell r="AG354">
            <v>14731</v>
          </cell>
          <cell r="AH354">
            <v>11411</v>
          </cell>
          <cell r="AI354">
            <v>2344</v>
          </cell>
        </row>
        <row r="355">
          <cell r="AA355" t="str">
            <v>Apr'07</v>
          </cell>
          <cell r="AB355">
            <v>10707</v>
          </cell>
          <cell r="AC355">
            <v>2224</v>
          </cell>
          <cell r="AD355">
            <v>-21</v>
          </cell>
          <cell r="AE355">
            <v>-22</v>
          </cell>
          <cell r="AF355">
            <v>15</v>
          </cell>
          <cell r="AG355">
            <v>12931</v>
          </cell>
          <cell r="AH355">
            <v>11177</v>
          </cell>
          <cell r="AI355">
            <v>2351</v>
          </cell>
        </row>
        <row r="356">
          <cell r="AA356" t="str">
            <v>May'07</v>
          </cell>
          <cell r="AB356">
            <v>11624</v>
          </cell>
          <cell r="AC356">
            <v>2507</v>
          </cell>
          <cell r="AD356">
            <v>-19</v>
          </cell>
          <cell r="AE356">
            <v>-21</v>
          </cell>
          <cell r="AF356">
            <v>13</v>
          </cell>
          <cell r="AG356">
            <v>14131</v>
          </cell>
          <cell r="AH356">
            <v>11494</v>
          </cell>
          <cell r="AI356">
            <v>2437</v>
          </cell>
        </row>
        <row r="357">
          <cell r="AA357" t="str">
            <v>Jun'07</v>
          </cell>
          <cell r="AB357">
            <v>11261</v>
          </cell>
          <cell r="AC357">
            <v>2448</v>
          </cell>
          <cell r="AD357">
            <v>-9</v>
          </cell>
          <cell r="AE357">
            <v>-19</v>
          </cell>
          <cell r="AF357">
            <v>13</v>
          </cell>
          <cell r="AG357">
            <v>13709</v>
          </cell>
          <cell r="AH357">
            <v>11197</v>
          </cell>
          <cell r="AI357">
            <v>2393</v>
          </cell>
        </row>
        <row r="358">
          <cell r="AA358" t="str">
            <v>Jul'07</v>
          </cell>
          <cell r="AB358">
            <v>12103</v>
          </cell>
          <cell r="AC358">
            <v>2361</v>
          </cell>
          <cell r="AD358">
            <v>-12</v>
          </cell>
          <cell r="AE358">
            <v>-18</v>
          </cell>
          <cell r="AF358">
            <v>13</v>
          </cell>
          <cell r="AG358">
            <v>14464</v>
          </cell>
          <cell r="AH358">
            <v>11663</v>
          </cell>
          <cell r="AI358">
            <v>2439</v>
          </cell>
        </row>
        <row r="359">
          <cell r="AA359" t="str">
            <v>Aug'07</v>
          </cell>
          <cell r="AB359">
            <v>11538</v>
          </cell>
          <cell r="AC359">
            <v>2447</v>
          </cell>
          <cell r="AD359">
            <v>-12</v>
          </cell>
          <cell r="AE359">
            <v>-18</v>
          </cell>
          <cell r="AF359">
            <v>12</v>
          </cell>
          <cell r="AG359">
            <v>13985</v>
          </cell>
          <cell r="AH359">
            <v>11634</v>
          </cell>
          <cell r="AI359">
            <v>2419</v>
          </cell>
        </row>
        <row r="360">
          <cell r="AA360" t="str">
            <v>Sep'07</v>
          </cell>
          <cell r="AB360">
            <v>10072</v>
          </cell>
          <cell r="AC360">
            <v>2285</v>
          </cell>
          <cell r="AD360">
            <v>-17</v>
          </cell>
          <cell r="AE360">
            <v>-18</v>
          </cell>
          <cell r="AF360">
            <v>10</v>
          </cell>
          <cell r="AG360">
            <v>12357</v>
          </cell>
          <cell r="AH360">
            <v>11238</v>
          </cell>
          <cell r="AI360">
            <v>2364</v>
          </cell>
        </row>
        <row r="361">
          <cell r="AA361" t="str">
            <v>Oct'07</v>
          </cell>
          <cell r="AB361">
            <v>11971</v>
          </cell>
          <cell r="AC361">
            <v>2732</v>
          </cell>
          <cell r="AD361">
            <v>1</v>
          </cell>
          <cell r="AE361">
            <v>-16</v>
          </cell>
          <cell r="AF361">
            <v>10</v>
          </cell>
          <cell r="AG361">
            <v>14703</v>
          </cell>
          <cell r="AH361">
            <v>11194</v>
          </cell>
          <cell r="AI361">
            <v>2488</v>
          </cell>
        </row>
        <row r="362">
          <cell r="AA362" t="str">
            <v>Nov'07</v>
          </cell>
          <cell r="AB362">
            <v>11850</v>
          </cell>
          <cell r="AC362">
            <v>2715</v>
          </cell>
          <cell r="AD362">
            <v>-2</v>
          </cell>
          <cell r="AE362">
            <v>-15</v>
          </cell>
          <cell r="AF362">
            <v>8</v>
          </cell>
          <cell r="AG362">
            <v>14565</v>
          </cell>
          <cell r="AH362">
            <v>11298</v>
          </cell>
          <cell r="AI362">
            <v>2577</v>
          </cell>
        </row>
        <row r="363">
          <cell r="AA363" t="str">
            <v>Dec'07</v>
          </cell>
          <cell r="AB363">
            <v>10078</v>
          </cell>
          <cell r="AC363">
            <v>2408</v>
          </cell>
          <cell r="AD363">
            <v>-14</v>
          </cell>
          <cell r="AE363">
            <v>-15</v>
          </cell>
          <cell r="AF363">
            <v>6</v>
          </cell>
          <cell r="AG363">
            <v>12486</v>
          </cell>
          <cell r="AH363">
            <v>11300</v>
          </cell>
          <cell r="AI363">
            <v>2618</v>
          </cell>
        </row>
        <row r="364">
          <cell r="AA364" t="str">
            <v>Jan'08</v>
          </cell>
          <cell r="AB364">
            <v>11286</v>
          </cell>
          <cell r="AC364">
            <v>2454</v>
          </cell>
          <cell r="AD364">
            <v>11</v>
          </cell>
          <cell r="AE364">
            <v>11</v>
          </cell>
          <cell r="AF364">
            <v>-1</v>
          </cell>
          <cell r="AG364">
            <v>13739</v>
          </cell>
          <cell r="AH364">
            <v>11071</v>
          </cell>
          <cell r="AI364">
            <v>2526</v>
          </cell>
        </row>
        <row r="365">
          <cell r="AA365" t="str">
            <v>Feb'08</v>
          </cell>
          <cell r="AB365">
            <v>10056</v>
          </cell>
          <cell r="AC365">
            <v>2378</v>
          </cell>
          <cell r="AD365">
            <v>6</v>
          </cell>
          <cell r="AE365">
            <v>9</v>
          </cell>
          <cell r="AF365">
            <v>-3</v>
          </cell>
          <cell r="AG365">
            <v>12434</v>
          </cell>
          <cell r="AH365">
            <v>10473</v>
          </cell>
          <cell r="AI365">
            <v>2413</v>
          </cell>
        </row>
        <row r="366">
          <cell r="AA366" t="str">
            <v>Mar'08</v>
          </cell>
          <cell r="AB366">
            <v>9794</v>
          </cell>
          <cell r="AC366">
            <v>2315</v>
          </cell>
          <cell r="AD366">
            <v>-10</v>
          </cell>
          <cell r="AE366">
            <v>2</v>
          </cell>
          <cell r="AF366">
            <v>-9</v>
          </cell>
          <cell r="AG366">
            <v>12108</v>
          </cell>
          <cell r="AH366">
            <v>10379</v>
          </cell>
          <cell r="AI366">
            <v>2382</v>
          </cell>
        </row>
        <row r="367">
          <cell r="AA367" t="str">
            <v>Apr'08</v>
          </cell>
          <cell r="AB367">
            <v>11380</v>
          </cell>
          <cell r="AC367">
            <v>2781</v>
          </cell>
          <cell r="AD367">
            <v>25</v>
          </cell>
          <cell r="AE367">
            <v>7</v>
          </cell>
          <cell r="AF367">
            <v>-5</v>
          </cell>
          <cell r="AG367">
            <v>14160</v>
          </cell>
          <cell r="AH367">
            <v>10410</v>
          </cell>
          <cell r="AI367">
            <v>2491</v>
          </cell>
        </row>
        <row r="368">
          <cell r="AA368" t="str">
            <v>May'08</v>
          </cell>
          <cell r="AB368">
            <v>9707</v>
          </cell>
          <cell r="AC368">
            <v>2317</v>
          </cell>
          <cell r="AD368">
            <v>-8</v>
          </cell>
          <cell r="AE368">
            <v>4</v>
          </cell>
          <cell r="AF368">
            <v>-8</v>
          </cell>
          <cell r="AG368">
            <v>12023</v>
          </cell>
          <cell r="AH368">
            <v>10294</v>
          </cell>
          <cell r="AI368">
            <v>2471</v>
          </cell>
        </row>
        <row r="369">
          <cell r="AA369" t="str">
            <v>Jun'08</v>
          </cell>
          <cell r="AB369">
            <v>10358</v>
          </cell>
          <cell r="AC369">
            <v>2405</v>
          </cell>
          <cell r="AD369">
            <v>-2</v>
          </cell>
          <cell r="AE369">
            <v>3</v>
          </cell>
          <cell r="AF369">
            <v>-8</v>
          </cell>
          <cell r="AG369">
            <v>12761</v>
          </cell>
          <cell r="AH369">
            <v>10482</v>
          </cell>
          <cell r="AI369">
            <v>2501</v>
          </cell>
        </row>
        <row r="370">
          <cell r="AA370" t="str">
            <v>Jul'08</v>
          </cell>
          <cell r="AB370">
            <v>11360</v>
          </cell>
          <cell r="AC370">
            <v>2760</v>
          </cell>
          <cell r="AD370">
            <v>17</v>
          </cell>
          <cell r="AE370">
            <v>5</v>
          </cell>
          <cell r="AF370">
            <v>-7</v>
          </cell>
          <cell r="AG370">
            <v>14119</v>
          </cell>
          <cell r="AH370">
            <v>10475</v>
          </cell>
          <cell r="AI370">
            <v>2494</v>
          </cell>
        </row>
        <row r="371">
          <cell r="AA371" t="str">
            <v>Aug'08</v>
          </cell>
          <cell r="AB371">
            <v>10112</v>
          </cell>
          <cell r="AC371">
            <v>2333</v>
          </cell>
          <cell r="AD371">
            <v>-5</v>
          </cell>
          <cell r="AE371">
            <v>4</v>
          </cell>
          <cell r="AF371">
            <v>-8</v>
          </cell>
          <cell r="AG371">
            <v>12442</v>
          </cell>
          <cell r="AH371">
            <v>10610</v>
          </cell>
          <cell r="AI371">
            <v>2499</v>
          </cell>
        </row>
        <row r="372">
          <cell r="AA372" t="str">
            <v>Sep'08</v>
          </cell>
          <cell r="AB372">
            <v>10636</v>
          </cell>
          <cell r="AC372">
            <v>2479</v>
          </cell>
          <cell r="AD372">
            <v>8</v>
          </cell>
          <cell r="AE372">
            <v>4</v>
          </cell>
          <cell r="AF372">
            <v>-7</v>
          </cell>
          <cell r="AG372">
            <v>13115</v>
          </cell>
          <cell r="AH372">
            <v>10703</v>
          </cell>
          <cell r="AI372">
            <v>2524</v>
          </cell>
        </row>
        <row r="373">
          <cell r="AA373" t="str">
            <v>Oct'08</v>
          </cell>
          <cell r="AB373">
            <v>10829</v>
          </cell>
          <cell r="AC373">
            <v>2457</v>
          </cell>
          <cell r="AD373">
            <v>-10</v>
          </cell>
          <cell r="AE373">
            <v>3</v>
          </cell>
          <cell r="AF373">
            <v>-7</v>
          </cell>
          <cell r="AG373">
            <v>13286</v>
          </cell>
          <cell r="AH373">
            <v>10526</v>
          </cell>
          <cell r="AI373">
            <v>2423</v>
          </cell>
        </row>
        <row r="374">
          <cell r="AA374" t="str">
            <v>Nov'08</v>
          </cell>
          <cell r="AB374">
            <v>10073</v>
          </cell>
          <cell r="AC374">
            <v>2375</v>
          </cell>
          <cell r="AD374">
            <v>-13</v>
          </cell>
          <cell r="AE374">
            <v>1</v>
          </cell>
          <cell r="AF374">
            <v>-8</v>
          </cell>
          <cell r="AG374">
            <v>12447</v>
          </cell>
          <cell r="AH374">
            <v>10513</v>
          </cell>
          <cell r="AI374">
            <v>2437</v>
          </cell>
        </row>
        <row r="375">
          <cell r="AA375" t="str">
            <v>Dec'08</v>
          </cell>
          <cell r="AB375">
            <v>10331</v>
          </cell>
          <cell r="AC375">
            <v>2237</v>
          </cell>
          <cell r="AD375">
            <v>-7</v>
          </cell>
          <cell r="AE375">
            <v>0</v>
          </cell>
          <cell r="AF375">
            <v>-7</v>
          </cell>
          <cell r="AG375">
            <v>12568</v>
          </cell>
          <cell r="AH375">
            <v>10411</v>
          </cell>
          <cell r="AI375">
            <v>2356</v>
          </cell>
        </row>
        <row r="376">
          <cell r="AA376" t="str">
            <v>Jan'09</v>
          </cell>
          <cell r="AB376">
            <v>10225</v>
          </cell>
          <cell r="AC376">
            <v>2444</v>
          </cell>
          <cell r="AD376">
            <v>0</v>
          </cell>
          <cell r="AE376">
            <v>0</v>
          </cell>
          <cell r="AF376">
            <v>-9</v>
          </cell>
          <cell r="AG376">
            <v>12668</v>
          </cell>
          <cell r="AH376">
            <v>10210</v>
          </cell>
          <cell r="AI376">
            <v>2352</v>
          </cell>
        </row>
        <row r="377">
          <cell r="AA377" t="str">
            <v>Feb'09</v>
          </cell>
          <cell r="AB377">
            <v>9727</v>
          </cell>
          <cell r="AC377">
            <v>2394</v>
          </cell>
          <cell r="AD377">
            <v>1</v>
          </cell>
          <cell r="AE377">
            <v>0</v>
          </cell>
          <cell r="AF377">
            <v>-7</v>
          </cell>
          <cell r="AG377">
            <v>12120</v>
          </cell>
          <cell r="AH377">
            <v>10094</v>
          </cell>
          <cell r="AI377">
            <v>2358</v>
          </cell>
        </row>
        <row r="378">
          <cell r="AA378" t="str">
            <v>Mar'09</v>
          </cell>
          <cell r="AB378">
            <v>11342</v>
          </cell>
          <cell r="AC378">
            <v>2874</v>
          </cell>
          <cell r="AD378">
            <v>24</v>
          </cell>
          <cell r="AE378">
            <v>8</v>
          </cell>
          <cell r="AF378">
            <v>1</v>
          </cell>
          <cell r="AG378">
            <v>14216</v>
          </cell>
          <cell r="AH378">
            <v>10431</v>
          </cell>
          <cell r="AI378">
            <v>2571</v>
          </cell>
        </row>
        <row r="379">
          <cell r="AA379" t="str">
            <v>Apr'09</v>
          </cell>
          <cell r="AB379">
            <v>10698</v>
          </cell>
          <cell r="AC379">
            <v>2979</v>
          </cell>
          <cell r="AD379">
            <v>7</v>
          </cell>
          <cell r="AE379">
            <v>8</v>
          </cell>
          <cell r="AF379">
            <v>-1</v>
          </cell>
          <cell r="AG379">
            <v>13676</v>
          </cell>
          <cell r="AH379">
            <v>10589</v>
          </cell>
          <cell r="AI379">
            <v>2749</v>
          </cell>
        </row>
        <row r="380">
          <cell r="AA380" t="str">
            <v>May'09</v>
          </cell>
          <cell r="AB380">
            <v>9850</v>
          </cell>
          <cell r="AC380">
            <v>2663</v>
          </cell>
          <cell r="AD380">
            <v>15</v>
          </cell>
          <cell r="AE380">
            <v>9</v>
          </cell>
          <cell r="AF380">
            <v>-1</v>
          </cell>
          <cell r="AG380">
            <v>12511</v>
          </cell>
          <cell r="AH380">
            <v>10630</v>
          </cell>
          <cell r="AI380">
            <v>2839</v>
          </cell>
        </row>
        <row r="381">
          <cell r="AA381" t="str">
            <v>Jun'09</v>
          </cell>
          <cell r="AB381">
            <v>10868</v>
          </cell>
          <cell r="AC381">
            <v>2788</v>
          </cell>
          <cell r="AD381">
            <v>16</v>
          </cell>
          <cell r="AE381">
            <v>10</v>
          </cell>
          <cell r="AF381">
            <v>0</v>
          </cell>
          <cell r="AG381">
            <v>13655</v>
          </cell>
          <cell r="AH381">
            <v>10472</v>
          </cell>
          <cell r="AI381">
            <v>2810</v>
          </cell>
        </row>
        <row r="382">
          <cell r="AA382" t="str">
            <v>Jul'09</v>
          </cell>
          <cell r="AB382">
            <v>12143</v>
          </cell>
          <cell r="AC382">
            <v>3046</v>
          </cell>
          <cell r="AD382">
            <v>10</v>
          </cell>
          <cell r="AE382">
            <v>10</v>
          </cell>
          <cell r="AF382">
            <v>1</v>
          </cell>
          <cell r="AG382">
            <v>15187</v>
          </cell>
          <cell r="AH382">
            <v>10954</v>
          </cell>
          <cell r="AI382">
            <v>2832</v>
          </cell>
        </row>
        <row r="383">
          <cell r="AA383" t="str">
            <v>Aug'09</v>
          </cell>
          <cell r="AB383">
            <v>10256</v>
          </cell>
          <cell r="AC383">
            <v>2619</v>
          </cell>
          <cell r="AD383">
            <v>12</v>
          </cell>
          <cell r="AE383">
            <v>10</v>
          </cell>
          <cell r="AF383">
            <v>1</v>
          </cell>
          <cell r="AG383">
            <v>12874</v>
          </cell>
          <cell r="AH383">
            <v>11089</v>
          </cell>
          <cell r="AI383">
            <v>2818</v>
          </cell>
        </row>
        <row r="384">
          <cell r="AA384" t="str">
            <v>Sep'09</v>
          </cell>
          <cell r="AB384">
            <v>11521</v>
          </cell>
          <cell r="AC384">
            <v>2910</v>
          </cell>
          <cell r="AD384">
            <v>17</v>
          </cell>
          <cell r="AE384">
            <v>11</v>
          </cell>
          <cell r="AF384">
            <v>2</v>
          </cell>
          <cell r="AG384">
            <v>14430</v>
          </cell>
          <cell r="AH384">
            <v>11307</v>
          </cell>
          <cell r="AI384">
            <v>2858</v>
          </cell>
        </row>
        <row r="385">
          <cell r="AA385" t="str">
            <v>Oct'09</v>
          </cell>
          <cell r="AB385">
            <v>11333</v>
          </cell>
          <cell r="AC385">
            <v>2848</v>
          </cell>
          <cell r="AD385">
            <v>16</v>
          </cell>
          <cell r="AE385">
            <v>12</v>
          </cell>
          <cell r="AF385">
            <v>2</v>
          </cell>
          <cell r="AG385">
            <v>14180</v>
          </cell>
          <cell r="AH385">
            <v>11037</v>
          </cell>
          <cell r="AI385">
            <v>2792</v>
          </cell>
        </row>
        <row r="386">
          <cell r="AA386" t="str">
            <v>Nov'09</v>
          </cell>
          <cell r="AB386">
            <v>11266</v>
          </cell>
          <cell r="AC386">
            <v>2539</v>
          </cell>
          <cell r="AD386">
            <v>7</v>
          </cell>
          <cell r="AE386">
            <v>11</v>
          </cell>
          <cell r="AF386">
            <v>3</v>
          </cell>
          <cell r="AG386">
            <v>13804</v>
          </cell>
          <cell r="AH386">
            <v>11373</v>
          </cell>
          <cell r="AI386">
            <v>2766</v>
          </cell>
        </row>
        <row r="387">
          <cell r="AA387" t="str">
            <v>Dec'09</v>
          </cell>
          <cell r="AB387">
            <v>11005</v>
          </cell>
          <cell r="AC387">
            <v>2583</v>
          </cell>
          <cell r="AD387">
            <v>15</v>
          </cell>
          <cell r="AE387">
            <v>12</v>
          </cell>
          <cell r="AF387">
            <v>3</v>
          </cell>
          <cell r="AG387">
            <v>13586</v>
          </cell>
          <cell r="AH387">
            <v>11201</v>
          </cell>
          <cell r="AI387">
            <v>2657</v>
          </cell>
        </row>
        <row r="388">
          <cell r="AA388" t="str">
            <v>Jan'10</v>
          </cell>
          <cell r="AB388">
            <v>10473</v>
          </cell>
          <cell r="AC388">
            <v>2547</v>
          </cell>
          <cell r="AD388">
            <v>4</v>
          </cell>
          <cell r="AE388">
            <v>4</v>
          </cell>
          <cell r="AF388">
            <v>2</v>
          </cell>
          <cell r="AG388">
            <v>13020</v>
          </cell>
          <cell r="AH388">
            <v>10915</v>
          </cell>
          <cell r="AI388">
            <v>2556</v>
          </cell>
        </row>
        <row r="389">
          <cell r="AA389" t="str">
            <v>Feb'10</v>
          </cell>
          <cell r="AB389">
            <v>10931</v>
          </cell>
          <cell r="AC389">
            <v>2558</v>
          </cell>
          <cell r="AD389">
            <v>7</v>
          </cell>
          <cell r="AE389">
            <v>6</v>
          </cell>
          <cell r="AF389">
            <v>7</v>
          </cell>
          <cell r="AG389">
            <v>13487</v>
          </cell>
          <cell r="AH389">
            <v>10803</v>
          </cell>
          <cell r="AI389">
            <v>2563</v>
          </cell>
        </row>
        <row r="390">
          <cell r="AA390" t="str">
            <v>Mar'10</v>
          </cell>
          <cell r="AB390">
            <v>13068</v>
          </cell>
          <cell r="AC390">
            <v>3125</v>
          </cell>
          <cell r="AD390">
            <v>9</v>
          </cell>
          <cell r="AE390">
            <v>7</v>
          </cell>
          <cell r="AF390">
            <v>10</v>
          </cell>
          <cell r="AG390">
            <v>16192</v>
          </cell>
          <cell r="AH390">
            <v>11491</v>
          </cell>
          <cell r="AI390">
            <v>2743</v>
          </cell>
        </row>
        <row r="391">
          <cell r="AA391" t="str">
            <v>Apr'10</v>
          </cell>
          <cell r="AB391">
            <v>11156</v>
          </cell>
          <cell r="AC391">
            <v>2794</v>
          </cell>
          <cell r="AD391">
            <v>-6</v>
          </cell>
          <cell r="AE391">
            <v>3</v>
          </cell>
          <cell r="AF391">
            <v>9</v>
          </cell>
          <cell r="AG391">
            <v>13949</v>
          </cell>
          <cell r="AH391">
            <v>11718</v>
          </cell>
          <cell r="AI391">
            <v>2826</v>
          </cell>
        </row>
        <row r="392">
          <cell r="AA392" t="str">
            <v>May'10</v>
          </cell>
          <cell r="AB392">
            <v>10786</v>
          </cell>
          <cell r="AC392">
            <v>2692</v>
          </cell>
          <cell r="AD392">
            <v>1</v>
          </cell>
          <cell r="AE392">
            <v>3</v>
          </cell>
          <cell r="AF392">
            <v>9</v>
          </cell>
          <cell r="AG392">
            <v>13477</v>
          </cell>
          <cell r="AH392">
            <v>11670</v>
          </cell>
          <cell r="AI392">
            <v>2870</v>
          </cell>
        </row>
        <row r="393">
          <cell r="AA393" t="str">
            <v>Jun'10</v>
          </cell>
          <cell r="AB393">
            <v>11627</v>
          </cell>
          <cell r="AC393">
            <v>2752</v>
          </cell>
          <cell r="AD393">
            <v>-1</v>
          </cell>
          <cell r="AE393">
            <v>2</v>
          </cell>
          <cell r="AF393">
            <v>9</v>
          </cell>
          <cell r="AG393">
            <v>14377</v>
          </cell>
          <cell r="AH393">
            <v>11190</v>
          </cell>
          <cell r="AI393">
            <v>2746</v>
          </cell>
        </row>
        <row r="394">
          <cell r="AA394" t="str">
            <v>Jul'10</v>
          </cell>
          <cell r="AB394">
            <v>11673</v>
          </cell>
          <cell r="AC394">
            <v>2760</v>
          </cell>
          <cell r="AD394">
            <v>-9</v>
          </cell>
          <cell r="AE394">
            <v>0</v>
          </cell>
          <cell r="AF394">
            <v>6</v>
          </cell>
          <cell r="AG394">
            <v>14431</v>
          </cell>
          <cell r="AH394">
            <v>11362</v>
          </cell>
          <cell r="AI394">
            <v>2735</v>
          </cell>
        </row>
        <row r="395">
          <cell r="AA395" t="str">
            <v>Aug'10</v>
          </cell>
          <cell r="AB395">
            <v>11713</v>
          </cell>
          <cell r="AC395">
            <v>2660</v>
          </cell>
          <cell r="AD395">
            <v>2</v>
          </cell>
          <cell r="AE395">
            <v>0</v>
          </cell>
          <cell r="AF395">
            <v>7</v>
          </cell>
          <cell r="AG395">
            <v>14372</v>
          </cell>
          <cell r="AH395">
            <v>11671</v>
          </cell>
          <cell r="AI395">
            <v>2724</v>
          </cell>
        </row>
        <row r="396">
          <cell r="AA396" t="str">
            <v>Sep'10</v>
          </cell>
          <cell r="AB396">
            <v>11167</v>
          </cell>
          <cell r="AC396">
            <v>2595</v>
          </cell>
          <cell r="AD396">
            <v>-11</v>
          </cell>
          <cell r="AE396">
            <v>-1</v>
          </cell>
          <cell r="AF396">
            <v>6</v>
          </cell>
          <cell r="AG396">
            <v>13761</v>
          </cell>
          <cell r="AH396">
            <v>11518</v>
          </cell>
          <cell r="AI396">
            <v>2672</v>
          </cell>
        </row>
        <row r="397">
          <cell r="AA397" t="str">
            <v>Oct'10</v>
          </cell>
          <cell r="AB397">
            <v>10892</v>
          </cell>
          <cell r="AC397">
            <v>2483</v>
          </cell>
          <cell r="AD397">
            <v>-13</v>
          </cell>
          <cell r="AE397">
            <v>-2</v>
          </cell>
          <cell r="AF397">
            <v>5</v>
          </cell>
          <cell r="AG397">
            <v>13374</v>
          </cell>
          <cell r="AH397">
            <v>11257</v>
          </cell>
          <cell r="AI397">
            <v>2579</v>
          </cell>
        </row>
        <row r="398">
          <cell r="AA398" t="str">
            <v>Nov'10</v>
          </cell>
          <cell r="AB398">
            <v>12067</v>
          </cell>
          <cell r="AC398">
            <v>2498</v>
          </cell>
          <cell r="AD398">
            <v>-2</v>
          </cell>
          <cell r="AE398">
            <v>-2</v>
          </cell>
          <cell r="AF398">
            <v>5</v>
          </cell>
          <cell r="AG398">
            <v>14564</v>
          </cell>
          <cell r="AH398">
            <v>11375</v>
          </cell>
          <cell r="AI398">
            <v>2525</v>
          </cell>
        </row>
        <row r="399">
          <cell r="AA399" t="str">
            <v>Dec'10</v>
          </cell>
          <cell r="AB399">
            <v>10921</v>
          </cell>
          <cell r="AC399">
            <v>2534</v>
          </cell>
          <cell r="AD399">
            <v>-2</v>
          </cell>
          <cell r="AE399">
            <v>-2</v>
          </cell>
          <cell r="AF399">
            <v>5</v>
          </cell>
          <cell r="AG399">
            <v>13454</v>
          </cell>
          <cell r="AH399">
            <v>11293</v>
          </cell>
          <cell r="AI399">
            <v>2505</v>
          </cell>
        </row>
        <row r="400">
          <cell r="AA400" t="str">
            <v>Jan'11</v>
          </cell>
          <cell r="AB400">
            <v>10497</v>
          </cell>
          <cell r="AC400">
            <v>2304</v>
          </cell>
          <cell r="AD400">
            <v>-10</v>
          </cell>
          <cell r="AE400">
            <v>-10</v>
          </cell>
          <cell r="AF400">
            <v>0</v>
          </cell>
          <cell r="AG400">
            <v>12800</v>
          </cell>
          <cell r="AH400">
            <v>11162</v>
          </cell>
          <cell r="AI400">
            <v>2445</v>
          </cell>
        </row>
        <row r="401">
          <cell r="AA401" t="str">
            <v>Feb'11</v>
          </cell>
          <cell r="AB401">
            <v>10247</v>
          </cell>
          <cell r="AC401">
            <v>2463</v>
          </cell>
          <cell r="AD401">
            <v>-4</v>
          </cell>
          <cell r="AE401">
            <v>-7</v>
          </cell>
          <cell r="AF401">
            <v>-3</v>
          </cell>
          <cell r="AG401">
            <v>12708</v>
          </cell>
          <cell r="AH401">
            <v>10555</v>
          </cell>
          <cell r="AI401">
            <v>2434</v>
          </cell>
        </row>
        <row r="402">
          <cell r="AA402" t="str">
            <v>Mar'11</v>
          </cell>
          <cell r="AB402">
            <v>11967</v>
          </cell>
          <cell r="AC402">
            <v>2762</v>
          </cell>
          <cell r="AD402">
            <v>-12</v>
          </cell>
          <cell r="AE402">
            <v>-9</v>
          </cell>
          <cell r="AF402">
            <v>-5</v>
          </cell>
          <cell r="AG402">
            <v>14727</v>
          </cell>
          <cell r="AH402">
            <v>10904</v>
          </cell>
          <cell r="AI402">
            <v>2510</v>
          </cell>
        </row>
        <row r="403">
          <cell r="AA403" t="str">
            <v>Apr'11</v>
          </cell>
          <cell r="AB403">
            <v>10279</v>
          </cell>
          <cell r="AC403">
            <v>2587</v>
          </cell>
          <cell r="AD403">
            <v>-7</v>
          </cell>
          <cell r="AE403">
            <v>-8</v>
          </cell>
          <cell r="AF403">
            <v>-6</v>
          </cell>
          <cell r="AG403">
            <v>12866</v>
          </cell>
          <cell r="AH403">
            <v>10831</v>
          </cell>
          <cell r="AI403">
            <v>2604</v>
          </cell>
        </row>
        <row r="404">
          <cell r="AA404" t="str">
            <v>May'11</v>
          </cell>
          <cell r="AB404">
            <v>11765</v>
          </cell>
          <cell r="AC404">
            <v>2611</v>
          </cell>
          <cell r="AD404">
            <v>-3</v>
          </cell>
          <cell r="AE404">
            <v>-7</v>
          </cell>
          <cell r="AF404">
            <v>-3</v>
          </cell>
          <cell r="AG404">
            <v>14375</v>
          </cell>
          <cell r="AH404">
            <v>11337</v>
          </cell>
          <cell r="AI404">
            <v>2653</v>
          </cell>
        </row>
        <row r="405">
          <cell r="AA405" t="str">
            <v>Jun'11</v>
          </cell>
          <cell r="AB405">
            <v>10320</v>
          </cell>
          <cell r="AC405">
            <v>2520</v>
          </cell>
          <cell r="AD405">
            <v>-8</v>
          </cell>
          <cell r="AE405">
            <v>-7</v>
          </cell>
          <cell r="AF405">
            <v>-4</v>
          </cell>
          <cell r="AG405">
            <v>12839</v>
          </cell>
          <cell r="AH405">
            <v>10788</v>
          </cell>
          <cell r="AI405">
            <v>2573</v>
          </cell>
        </row>
        <row r="406">
          <cell r="AA406" t="str">
            <v>Jul'11</v>
          </cell>
          <cell r="AB406">
            <v>10852</v>
          </cell>
          <cell r="AC406">
            <v>2504</v>
          </cell>
          <cell r="AD406">
            <v>-9</v>
          </cell>
          <cell r="AE406">
            <v>-8</v>
          </cell>
          <cell r="AF406">
            <v>-5</v>
          </cell>
          <cell r="AG406">
            <v>13356</v>
          </cell>
          <cell r="AH406">
            <v>10979</v>
          </cell>
          <cell r="AI406">
            <v>2545</v>
          </cell>
        </row>
        <row r="407">
          <cell r="AA407" t="str">
            <v>Aug'11</v>
          </cell>
          <cell r="AB407">
            <v>11264</v>
          </cell>
          <cell r="AC407">
            <v>2583</v>
          </cell>
          <cell r="AD407">
            <v>-3</v>
          </cell>
          <cell r="AE407">
            <v>-7</v>
          </cell>
          <cell r="AF407">
            <v>-5</v>
          </cell>
          <cell r="AG407">
            <v>13846</v>
          </cell>
          <cell r="AH407">
            <v>10812</v>
          </cell>
          <cell r="AI407">
            <v>2536</v>
          </cell>
        </row>
        <row r="408">
          <cell r="AA408" t="str">
            <v>Sep'11</v>
          </cell>
          <cell r="AB408">
            <v>11248</v>
          </cell>
          <cell r="AC408">
            <v>2520</v>
          </cell>
          <cell r="AD408">
            <v>-3</v>
          </cell>
          <cell r="AE408">
            <v>-7</v>
          </cell>
          <cell r="AF408">
            <v>-4</v>
          </cell>
          <cell r="AG408">
            <v>13767</v>
          </cell>
          <cell r="AH408">
            <v>11121</v>
          </cell>
          <cell r="AI408">
            <v>2536</v>
          </cell>
        </row>
        <row r="409">
          <cell r="AA409" t="str">
            <v>Oct'11</v>
          </cell>
          <cell r="AB409">
            <v>9789</v>
          </cell>
          <cell r="AC409">
            <v>2363</v>
          </cell>
          <cell r="AD409">
            <v>-5</v>
          </cell>
          <cell r="AE409">
            <v>-6</v>
          </cell>
          <cell r="AF409">
            <v>-5</v>
          </cell>
          <cell r="AG409">
            <v>12152</v>
          </cell>
          <cell r="AH409">
            <v>10767</v>
          </cell>
          <cell r="AI409">
            <v>2489</v>
          </cell>
        </row>
        <row r="410">
          <cell r="AA410" t="str">
            <v>Nov'11</v>
          </cell>
          <cell r="AB410">
            <v>10797</v>
          </cell>
          <cell r="AC410">
            <v>2389</v>
          </cell>
          <cell r="AD410">
            <v>-4</v>
          </cell>
          <cell r="AE410">
            <v>-6</v>
          </cell>
          <cell r="AF410">
            <v>-5</v>
          </cell>
          <cell r="AG410">
            <v>13185</v>
          </cell>
          <cell r="AH410">
            <v>10611</v>
          </cell>
          <cell r="AI410">
            <v>2424</v>
          </cell>
        </row>
        <row r="411">
          <cell r="AA411" t="str">
            <v>Dec'11</v>
          </cell>
          <cell r="AB411">
            <v>10306</v>
          </cell>
          <cell r="AC411">
            <v>2493</v>
          </cell>
          <cell r="AD411">
            <v>-2</v>
          </cell>
          <cell r="AE411">
            <v>-6</v>
          </cell>
          <cell r="AF411">
            <v>-5</v>
          </cell>
          <cell r="AG411">
            <v>12797</v>
          </cell>
          <cell r="AH411">
            <v>10297</v>
          </cell>
          <cell r="AI411">
            <v>2415</v>
          </cell>
        </row>
        <row r="412">
          <cell r="AA412" t="str">
            <v>Jan'12</v>
          </cell>
          <cell r="AB412">
            <v>10315</v>
          </cell>
          <cell r="AC412">
            <v>2321</v>
          </cell>
          <cell r="AD412">
            <v>1</v>
          </cell>
          <cell r="AE412">
            <v>1</v>
          </cell>
          <cell r="AF412">
            <v>-2</v>
          </cell>
          <cell r="AG412">
            <v>12635</v>
          </cell>
          <cell r="AH412">
            <v>10473</v>
          </cell>
          <cell r="AI412">
            <v>2401</v>
          </cell>
        </row>
        <row r="413">
          <cell r="AA413" t="str">
            <v>Feb'12</v>
          </cell>
          <cell r="AB413">
            <v>10297</v>
          </cell>
          <cell r="AC413">
            <v>2353</v>
          </cell>
          <cell r="AD413">
            <v>-4</v>
          </cell>
          <cell r="AE413">
            <v>-2</v>
          </cell>
          <cell r="AF413">
            <v>-1</v>
          </cell>
          <cell r="AG413">
            <v>12650</v>
          </cell>
          <cell r="AH413">
            <v>10306</v>
          </cell>
          <cell r="AI413">
            <v>2389</v>
          </cell>
        </row>
        <row r="414">
          <cell r="AA414" t="str">
            <v>Mar'12</v>
          </cell>
          <cell r="AB414">
            <v>11245</v>
          </cell>
          <cell r="AC414">
            <v>2809</v>
          </cell>
          <cell r="AD414">
            <v>2</v>
          </cell>
          <cell r="AE414">
            <v>-1</v>
          </cell>
          <cell r="AF414">
            <v>-3</v>
          </cell>
          <cell r="AG414">
            <v>14054</v>
          </cell>
          <cell r="AH414">
            <v>10619</v>
          </cell>
          <cell r="AI414">
            <v>2494</v>
          </cell>
        </row>
        <row r="415">
          <cell r="AA415" t="str">
            <v>Apr'12</v>
          </cell>
          <cell r="AB415">
            <v>9663</v>
          </cell>
          <cell r="AC415">
            <v>2573</v>
          </cell>
          <cell r="AD415">
            <v>-1</v>
          </cell>
          <cell r="AE415">
            <v>-1</v>
          </cell>
          <cell r="AF415">
            <v>-3</v>
          </cell>
          <cell r="AG415">
            <v>12235</v>
          </cell>
          <cell r="AH415">
            <v>10402</v>
          </cell>
          <cell r="AI415">
            <v>2578</v>
          </cell>
        </row>
        <row r="416">
          <cell r="AA416" t="str">
            <v>May'12</v>
          </cell>
          <cell r="AB416">
            <v>10407</v>
          </cell>
          <cell r="AC416">
            <v>2353</v>
          </cell>
          <cell r="AD416">
            <v>-10</v>
          </cell>
          <cell r="AE416">
            <v>-2</v>
          </cell>
          <cell r="AF416">
            <v>-5</v>
          </cell>
          <cell r="AG416">
            <v>12760</v>
          </cell>
          <cell r="AH416">
            <v>10438</v>
          </cell>
          <cell r="AI416">
            <v>2578</v>
          </cell>
        </row>
        <row r="417">
          <cell r="AA417" t="str">
            <v>Jun'12</v>
          </cell>
          <cell r="AB417">
            <v>10268</v>
          </cell>
          <cell r="AC417">
            <v>2367</v>
          </cell>
          <cell r="AD417">
            <v>-6</v>
          </cell>
          <cell r="AE417">
            <v>-3</v>
          </cell>
          <cell r="AF417">
            <v>-4</v>
          </cell>
          <cell r="AG417">
            <v>12634</v>
          </cell>
          <cell r="AH417">
            <v>10113</v>
          </cell>
          <cell r="AI417">
            <v>2431</v>
          </cell>
        </row>
        <row r="418">
          <cell r="AA418" t="str">
            <v>Jul'12</v>
          </cell>
        </row>
        <row r="419">
          <cell r="AA419" t="str">
            <v>Aug'12</v>
          </cell>
        </row>
        <row r="420">
          <cell r="AA420" t="str">
            <v>Sep'12</v>
          </cell>
        </row>
        <row r="421">
          <cell r="AA421" t="str">
            <v>Oct'12</v>
          </cell>
        </row>
        <row r="422">
          <cell r="AA422" t="str">
            <v>Nov'12</v>
          </cell>
        </row>
        <row r="423">
          <cell r="AA423" t="str">
            <v>Dec'12</v>
          </cell>
        </row>
      </sheetData>
      <sheetData sheetId="7" refreshError="1"/>
      <sheetData sheetId="8">
        <row r="1">
          <cell r="AA1" t="str">
            <v>01/2010</v>
          </cell>
          <cell r="AB1" t="str">
            <v>02/2010</v>
          </cell>
          <cell r="AC1" t="str">
            <v>03/2010</v>
          </cell>
        </row>
        <row r="2">
          <cell r="AA2">
            <v>42.410347145483563</v>
          </cell>
          <cell r="AB2">
            <v>39.873506860586538</v>
          </cell>
          <cell r="AC2">
            <v>38.749760194129919</v>
          </cell>
        </row>
        <row r="3">
          <cell r="AA3">
            <v>49.9</v>
          </cell>
          <cell r="AB3">
            <v>46.7</v>
          </cell>
          <cell r="AC3">
            <v>44.3</v>
          </cell>
        </row>
        <row r="4">
          <cell r="AA4">
            <v>40.799999999999997</v>
          </cell>
          <cell r="AB4">
            <v>39.700000000000003</v>
          </cell>
          <cell r="AC4">
            <v>37.799999999999997</v>
          </cell>
        </row>
        <row r="5">
          <cell r="AA5">
            <v>43.1</v>
          </cell>
          <cell r="AB5">
            <v>39.700000000000003</v>
          </cell>
          <cell r="AC5">
            <v>39.6</v>
          </cell>
        </row>
        <row r="6">
          <cell r="AA6">
            <v>47.8</v>
          </cell>
          <cell r="AB6">
            <v>42.7</v>
          </cell>
          <cell r="AC6">
            <v>44.6</v>
          </cell>
        </row>
        <row r="7">
          <cell r="AA7">
            <v>38.5</v>
          </cell>
          <cell r="AB7">
            <v>36.799999999999997</v>
          </cell>
          <cell r="AC7">
            <v>35</v>
          </cell>
        </row>
        <row r="8">
          <cell r="AA8">
            <v>44.3</v>
          </cell>
          <cell r="AB8">
            <v>41.9</v>
          </cell>
          <cell r="AC8">
            <v>40.299999999999997</v>
          </cell>
        </row>
        <row r="34">
          <cell r="AA34">
            <v>38534</v>
          </cell>
          <cell r="AB34">
            <v>38565</v>
          </cell>
          <cell r="AC34">
            <v>38596</v>
          </cell>
        </row>
        <row r="35">
          <cell r="AA35">
            <v>47.213335074043371</v>
          </cell>
          <cell r="AB35">
            <v>46.453334309195625</v>
          </cell>
          <cell r="AC35">
            <v>45.172667601579924</v>
          </cell>
        </row>
        <row r="36">
          <cell r="AA36">
            <v>24.574753755419586</v>
          </cell>
          <cell r="AB36">
            <v>24.287484510532835</v>
          </cell>
          <cell r="AC36">
            <v>22.979826237699356</v>
          </cell>
        </row>
        <row r="37">
          <cell r="AA37">
            <v>36.534418453703474</v>
          </cell>
          <cell r="AB37">
            <v>35.619242579324464</v>
          </cell>
          <cell r="AC37">
            <v>34.357803393496681</v>
          </cell>
        </row>
        <row r="38">
          <cell r="AA38">
            <v>47.863040845535622</v>
          </cell>
          <cell r="AB38">
            <v>46.774193548387096</v>
          </cell>
          <cell r="AC38">
            <v>45.740006430178973</v>
          </cell>
        </row>
        <row r="39">
          <cell r="AA39">
            <v>68.025664727312289</v>
          </cell>
          <cell r="AB39">
            <v>67.57925072046109</v>
          </cell>
          <cell r="AC39">
            <v>66.705086598619815</v>
          </cell>
        </row>
        <row r="40">
          <cell r="AA40">
            <v>51.32257734768978</v>
          </cell>
          <cell r="AB40">
            <v>50.374812593703147</v>
          </cell>
          <cell r="AC40">
            <v>48.87733552578549</v>
          </cell>
        </row>
        <row r="41">
          <cell r="AA41">
            <v>35.062631911965774</v>
          </cell>
          <cell r="AB41">
            <v>34.372331340734412</v>
          </cell>
          <cell r="AC41">
            <v>33.155098778745732</v>
          </cell>
        </row>
      </sheetData>
      <sheetData sheetId="9" refreshError="1"/>
      <sheetData sheetId="10" refreshError="1"/>
      <sheetData sheetId="11" refreshError="1"/>
      <sheetData sheetId="12">
        <row r="1">
          <cell r="A1" t="str">
            <v>Titel</v>
          </cell>
          <cell r="B1" t="str">
            <v>Deutschland</v>
          </cell>
          <cell r="C1" t="str">
            <v>Deutschland, Gesamt</v>
          </cell>
          <cell r="D1" t="str">
            <v>Deutschland</v>
          </cell>
          <cell r="E1" t="str">
            <v>Deutschland, Gesamt</v>
          </cell>
          <cell r="AB1" t="str">
            <v>Titel</v>
          </cell>
          <cell r="AC1" t="str">
            <v>Untertitel</v>
          </cell>
          <cell r="AD1" t="str">
            <v>Transformation</v>
          </cell>
          <cell r="AE1" t="str">
            <v>Q1/91</v>
          </cell>
          <cell r="AF1" t="str">
            <v>Q2/91</v>
          </cell>
          <cell r="AG1" t="str">
            <v>Q3/91</v>
          </cell>
          <cell r="AH1" t="str">
            <v>Q4/91</v>
          </cell>
          <cell r="AI1" t="str">
            <v>Q1/92</v>
          </cell>
          <cell r="AJ1" t="str">
            <v>Q2/92</v>
          </cell>
          <cell r="AK1" t="str">
            <v>Q3/92</v>
          </cell>
          <cell r="AL1" t="str">
            <v>Q4/92</v>
          </cell>
          <cell r="AM1" t="str">
            <v>Q1/93</v>
          </cell>
          <cell r="AN1" t="str">
            <v>Q2/93</v>
          </cell>
          <cell r="AO1" t="str">
            <v>Q3/93</v>
          </cell>
          <cell r="AP1" t="str">
            <v>Q4/93</v>
          </cell>
          <cell r="AQ1" t="str">
            <v>Q1/94</v>
          </cell>
          <cell r="AR1" t="str">
            <v>Q2/94</v>
          </cell>
          <cell r="AS1" t="str">
            <v>Q3/94</v>
          </cell>
          <cell r="AT1" t="str">
            <v>Q4/94</v>
          </cell>
          <cell r="AU1" t="str">
            <v>Q1/95</v>
          </cell>
          <cell r="AV1" t="str">
            <v>Q2/95</v>
          </cell>
          <cell r="AW1" t="str">
            <v>Q3/95</v>
          </cell>
          <cell r="AX1" t="str">
            <v>Q4/95</v>
          </cell>
          <cell r="AY1" t="str">
            <v>Q1/96</v>
          </cell>
          <cell r="AZ1" t="str">
            <v>Q2/96</v>
          </cell>
          <cell r="BA1" t="str">
            <v>Q3/96</v>
          </cell>
          <cell r="BB1" t="str">
            <v>Q4/96</v>
          </cell>
          <cell r="BC1" t="str">
            <v>Q1/97</v>
          </cell>
          <cell r="BD1" t="str">
            <v>Q2/97</v>
          </cell>
          <cell r="BE1" t="str">
            <v>Q3/97</v>
          </cell>
          <cell r="BF1" t="str">
            <v>Q4/97</v>
          </cell>
          <cell r="BG1" t="str">
            <v>Q1/98</v>
          </cell>
          <cell r="BH1" t="str">
            <v>Q2/98</v>
          </cell>
          <cell r="BI1" t="str">
            <v>Q3/98</v>
          </cell>
          <cell r="BJ1" t="str">
            <v>Q4/98</v>
          </cell>
          <cell r="BK1" t="str">
            <v>Q1/99</v>
          </cell>
          <cell r="BL1" t="str">
            <v>Q2/99</v>
          </cell>
          <cell r="BM1" t="str">
            <v>Q3/99</v>
          </cell>
          <cell r="BN1" t="str">
            <v>Q4/99</v>
          </cell>
          <cell r="BO1" t="str">
            <v>Q1/00</v>
          </cell>
          <cell r="BP1" t="str">
            <v>Q2/00</v>
          </cell>
          <cell r="BQ1" t="str">
            <v>Q3/00</v>
          </cell>
          <cell r="BR1" t="str">
            <v>Q4/00</v>
          </cell>
          <cell r="BS1" t="str">
            <v>Q1/01</v>
          </cell>
          <cell r="BT1" t="str">
            <v>Q2/01</v>
          </cell>
          <cell r="BU1" t="str">
            <v>Q3/01</v>
          </cell>
          <cell r="BV1" t="str">
            <v>Q4/01</v>
          </cell>
          <cell r="BW1" t="str">
            <v>Q1/02</v>
          </cell>
          <cell r="BX1" t="str">
            <v>Q2/02</v>
          </cell>
          <cell r="BY1" t="str">
            <v>Q3/02</v>
          </cell>
          <cell r="BZ1" t="str">
            <v>Q4/02</v>
          </cell>
          <cell r="CA1" t="str">
            <v>Q1/03</v>
          </cell>
          <cell r="CB1" t="str">
            <v>Q2/03</v>
          </cell>
          <cell r="CC1" t="str">
            <v>Q3/03</v>
          </cell>
          <cell r="CD1" t="str">
            <v>Q4/03</v>
          </cell>
          <cell r="CE1" t="str">
            <v>Q1/04</v>
          </cell>
          <cell r="CF1" t="str">
            <v>Q2/04</v>
          </cell>
          <cell r="CG1" t="str">
            <v>Q3/04</v>
          </cell>
          <cell r="CH1" t="str">
            <v>Q4/04</v>
          </cell>
          <cell r="CI1" t="str">
            <v>Q1/05</v>
          </cell>
          <cell r="CJ1" t="str">
            <v>Q2/05</v>
          </cell>
          <cell r="CK1" t="str">
            <v>Q3/05</v>
          </cell>
          <cell r="CL1" t="str">
            <v>Q4/05</v>
          </cell>
          <cell r="CM1" t="str">
            <v>Q1/06</v>
          </cell>
          <cell r="CN1" t="str">
            <v>Q2/06</v>
          </cell>
          <cell r="CO1" t="str">
            <v>Q3/06</v>
          </cell>
          <cell r="CP1" t="str">
            <v>Q4/06</v>
          </cell>
          <cell r="CQ1" t="str">
            <v>Q1/07</v>
          </cell>
          <cell r="CR1" t="str">
            <v>Q2/07</v>
          </cell>
          <cell r="CS1" t="str">
            <v>Q3/07</v>
          </cell>
          <cell r="CT1" t="str">
            <v>Q4/07</v>
          </cell>
          <cell r="CU1" t="str">
            <v>Q1/08</v>
          </cell>
          <cell r="CV1" t="str">
            <v>Q2/08</v>
          </cell>
          <cell r="CW1" t="str">
            <v>Q3/08</v>
          </cell>
          <cell r="CX1" t="str">
            <v>Q4/08</v>
          </cell>
          <cell r="CY1" t="str">
            <v>Q1/09</v>
          </cell>
          <cell r="CZ1" t="str">
            <v>Q2/09</v>
          </cell>
          <cell r="DA1" t="str">
            <v>Q3/09</v>
          </cell>
          <cell r="DB1" t="str">
            <v>Q4/09</v>
          </cell>
          <cell r="DC1" t="str">
            <v>Q1/10</v>
          </cell>
          <cell r="DD1" t="str">
            <v>Q2/10</v>
          </cell>
          <cell r="DE1" t="str">
            <v>Q3/10</v>
          </cell>
          <cell r="DF1" t="str">
            <v>Q4/10</v>
          </cell>
          <cell r="DG1" t="str">
            <v>Q1/11</v>
          </cell>
          <cell r="DH1" t="str">
            <v>Q2/11</v>
          </cell>
          <cell r="DI1" t="str">
            <v>Q3/11</v>
          </cell>
          <cell r="DJ1" t="str">
            <v>Q4/11</v>
          </cell>
          <cell r="DK1" t="str">
            <v>Q1/12</v>
          </cell>
          <cell r="DL1" t="str">
            <v>Q2/12</v>
          </cell>
        </row>
        <row r="2">
          <cell r="A2" t="str">
            <v>Untertitel</v>
          </cell>
          <cell r="B2" t="str">
            <v>Capacity utilization; Manufacturing; %</v>
          </cell>
          <cell r="C2" t="str">
            <v>Auftragsbestand; Verarbeitendes Gewerbe; Monate;</v>
          </cell>
          <cell r="D2" t="str">
            <v>Capacity utilization; Manufacturing; %, sa;</v>
          </cell>
          <cell r="E2" t="str">
            <v>Auftragsbestand; Verarbeitendes Gewerbe; In Monaten</v>
          </cell>
          <cell r="AB2" t="str">
            <v>Deutschland</v>
          </cell>
          <cell r="AC2" t="str">
            <v>Capacity utilization; Manufacturing; %</v>
          </cell>
          <cell r="AD2" t="str">
            <v>-</v>
          </cell>
          <cell r="AE2">
            <v>88.5</v>
          </cell>
          <cell r="AF2">
            <v>88.1</v>
          </cell>
          <cell r="AG2">
            <v>87</v>
          </cell>
          <cell r="AH2">
            <v>86.1</v>
          </cell>
          <cell r="AI2">
            <v>86</v>
          </cell>
          <cell r="AJ2">
            <v>85.7</v>
          </cell>
          <cell r="AK2">
            <v>83.8</v>
          </cell>
          <cell r="AL2">
            <v>79.8</v>
          </cell>
          <cell r="AM2">
            <v>78.7</v>
          </cell>
          <cell r="AN2">
            <v>79.8</v>
          </cell>
          <cell r="AO2">
            <v>78.7</v>
          </cell>
          <cell r="AP2">
            <v>78.5</v>
          </cell>
          <cell r="AQ2">
            <v>80.099999999999994</v>
          </cell>
          <cell r="AR2">
            <v>82.2</v>
          </cell>
          <cell r="AS2">
            <v>83.9</v>
          </cell>
          <cell r="AT2">
            <v>84</v>
          </cell>
          <cell r="AU2">
            <v>84.5</v>
          </cell>
          <cell r="AV2">
            <v>85.5</v>
          </cell>
          <cell r="AW2">
            <v>84.6</v>
          </cell>
          <cell r="AX2">
            <v>83.4</v>
          </cell>
          <cell r="AY2">
            <v>81.7</v>
          </cell>
          <cell r="AZ2">
            <v>82.2</v>
          </cell>
          <cell r="BA2">
            <v>82.6</v>
          </cell>
          <cell r="BB2">
            <v>81.900000000000006</v>
          </cell>
          <cell r="BC2">
            <v>83.4</v>
          </cell>
          <cell r="BD2">
            <v>84.6</v>
          </cell>
          <cell r="BE2">
            <v>85.3</v>
          </cell>
          <cell r="BF2">
            <v>85.2</v>
          </cell>
          <cell r="BG2">
            <v>85.3</v>
          </cell>
          <cell r="BH2">
            <v>86.4</v>
          </cell>
          <cell r="BI2">
            <v>86.1</v>
          </cell>
          <cell r="BJ2">
            <v>84.1</v>
          </cell>
          <cell r="BK2">
            <v>83.8</v>
          </cell>
          <cell r="BL2">
            <v>84.7</v>
          </cell>
          <cell r="BM2">
            <v>85.2</v>
          </cell>
          <cell r="BN2">
            <v>84.9</v>
          </cell>
          <cell r="BO2">
            <v>86</v>
          </cell>
          <cell r="BP2">
            <v>86.6</v>
          </cell>
          <cell r="BQ2">
            <v>87</v>
          </cell>
          <cell r="BR2">
            <v>86.1</v>
          </cell>
          <cell r="BS2">
            <v>85.7</v>
          </cell>
          <cell r="BT2">
            <v>84.8</v>
          </cell>
          <cell r="BU2">
            <v>84.1</v>
          </cell>
          <cell r="BV2">
            <v>82.7</v>
          </cell>
          <cell r="BW2">
            <v>82.3</v>
          </cell>
          <cell r="BX2">
            <v>82.3</v>
          </cell>
          <cell r="BY2">
            <v>83.1</v>
          </cell>
          <cell r="BZ2">
            <v>83.2</v>
          </cell>
          <cell r="CA2">
            <v>82.3</v>
          </cell>
          <cell r="CB2">
            <v>82.8</v>
          </cell>
          <cell r="CC2">
            <v>82.2</v>
          </cell>
          <cell r="CD2">
            <v>83.7</v>
          </cell>
          <cell r="CE2">
            <v>83.3</v>
          </cell>
          <cell r="CF2">
            <v>84</v>
          </cell>
          <cell r="CG2">
            <v>84.5</v>
          </cell>
          <cell r="CH2">
            <v>84.6</v>
          </cell>
          <cell r="CI2">
            <v>83.9</v>
          </cell>
          <cell r="CJ2">
            <v>83.3</v>
          </cell>
          <cell r="CK2">
            <v>84.2</v>
          </cell>
          <cell r="CL2">
            <v>84.7</v>
          </cell>
          <cell r="CM2">
            <v>84.5</v>
          </cell>
          <cell r="CN2">
            <v>86.4</v>
          </cell>
          <cell r="CO2">
            <v>87.6</v>
          </cell>
          <cell r="CP2">
            <v>88.2</v>
          </cell>
          <cell r="CQ2">
            <v>87.3</v>
          </cell>
          <cell r="CR2">
            <v>88.7</v>
          </cell>
          <cell r="CS2">
            <v>88.3</v>
          </cell>
          <cell r="CT2">
            <v>88.5</v>
          </cell>
          <cell r="CU2">
            <v>87.7</v>
          </cell>
          <cell r="CV2">
            <v>87.8</v>
          </cell>
          <cell r="CW2">
            <v>86.8</v>
          </cell>
          <cell r="CX2">
            <v>84.9</v>
          </cell>
          <cell r="CY2">
            <v>74.5</v>
          </cell>
          <cell r="CZ2">
            <v>70.3</v>
          </cell>
          <cell r="DA2">
            <v>71.099999999999994</v>
          </cell>
          <cell r="DB2">
            <v>73.400000000000006</v>
          </cell>
          <cell r="DC2">
            <v>74.400000000000006</v>
          </cell>
          <cell r="DD2">
            <v>79.8</v>
          </cell>
          <cell r="DE2">
            <v>82.6</v>
          </cell>
          <cell r="DF2">
            <v>83.8</v>
          </cell>
          <cell r="DG2">
            <v>83.8</v>
          </cell>
          <cell r="DH2">
            <v>85.9</v>
          </cell>
          <cell r="DI2">
            <v>86.4</v>
          </cell>
          <cell r="DJ2">
            <v>85.3</v>
          </cell>
          <cell r="DK2">
            <v>83.5</v>
          </cell>
          <cell r="DL2">
            <v>84.5</v>
          </cell>
        </row>
        <row r="3">
          <cell r="A3" t="str">
            <v>Transformation</v>
          </cell>
          <cell r="B3" t="str">
            <v>-</v>
          </cell>
          <cell r="C3" t="str">
            <v>-</v>
          </cell>
          <cell r="D3" t="str">
            <v>-</v>
          </cell>
          <cell r="E3" t="str">
            <v>-</v>
          </cell>
          <cell r="AB3" t="str">
            <v>Deutschland, Gesamt</v>
          </cell>
          <cell r="AC3" t="str">
            <v>Auftragsbestand; Verarbeitendes Gewerbe; In Monaten</v>
          </cell>
          <cell r="AD3" t="str">
            <v>-</v>
          </cell>
          <cell r="BW3">
            <v>2.8</v>
          </cell>
          <cell r="BX3">
            <v>2.8</v>
          </cell>
          <cell r="BY3">
            <v>2.9</v>
          </cell>
          <cell r="BZ3">
            <v>2.7</v>
          </cell>
          <cell r="CA3">
            <v>2.7</v>
          </cell>
          <cell r="CB3">
            <v>2.9</v>
          </cell>
          <cell r="CC3">
            <v>2.7</v>
          </cell>
          <cell r="CD3">
            <v>2.8</v>
          </cell>
          <cell r="CE3">
            <v>2.8</v>
          </cell>
          <cell r="CF3">
            <v>2.9</v>
          </cell>
          <cell r="CG3">
            <v>2.9</v>
          </cell>
          <cell r="CH3">
            <v>2.9</v>
          </cell>
          <cell r="CI3">
            <v>2.9</v>
          </cell>
          <cell r="CJ3">
            <v>2.8</v>
          </cell>
          <cell r="CK3">
            <v>2.8</v>
          </cell>
          <cell r="CL3">
            <v>2.8</v>
          </cell>
          <cell r="CM3">
            <v>2.9</v>
          </cell>
          <cell r="CN3">
            <v>3</v>
          </cell>
          <cell r="CO3">
            <v>3.1</v>
          </cell>
          <cell r="CP3">
            <v>3.2</v>
          </cell>
          <cell r="CQ3">
            <v>3.2</v>
          </cell>
          <cell r="CR3">
            <v>3.3</v>
          </cell>
          <cell r="CS3">
            <v>3.3</v>
          </cell>
          <cell r="CT3">
            <v>3.3</v>
          </cell>
          <cell r="CU3">
            <v>3.3</v>
          </cell>
          <cell r="CV3">
            <v>3.4</v>
          </cell>
          <cell r="CW3">
            <v>3.2</v>
          </cell>
          <cell r="CX3">
            <v>3</v>
          </cell>
          <cell r="CY3">
            <v>2.7</v>
          </cell>
          <cell r="CZ3">
            <v>2.4</v>
          </cell>
          <cell r="DA3">
            <v>2.4</v>
          </cell>
          <cell r="DB3">
            <v>2.4</v>
          </cell>
          <cell r="DC3">
            <v>2.5</v>
          </cell>
          <cell r="DD3">
            <v>2.7</v>
          </cell>
          <cell r="DE3">
            <v>2.9</v>
          </cell>
          <cell r="DF3">
            <v>2.8</v>
          </cell>
          <cell r="DG3">
            <v>2.8</v>
          </cell>
          <cell r="DH3">
            <v>3</v>
          </cell>
          <cell r="DI3">
            <v>3.2</v>
          </cell>
          <cell r="DJ3">
            <v>2.9</v>
          </cell>
          <cell r="DK3">
            <v>2.8</v>
          </cell>
          <cell r="DL3">
            <v>2.8</v>
          </cell>
        </row>
        <row r="4">
          <cell r="A4" t="str">
            <v>Q1/91</v>
          </cell>
          <cell r="B4">
            <v>88.5</v>
          </cell>
          <cell r="C4">
            <v>3.2</v>
          </cell>
          <cell r="D4">
            <v>90</v>
          </cell>
        </row>
        <row r="5">
          <cell r="A5" t="str">
            <v>Q2/91</v>
          </cell>
          <cell r="B5">
            <v>88.1</v>
          </cell>
          <cell r="C5">
            <v>3.2</v>
          </cell>
          <cell r="D5">
            <v>89.1</v>
          </cell>
        </row>
        <row r="6">
          <cell r="A6" t="str">
            <v>Q3/91</v>
          </cell>
          <cell r="B6">
            <v>87</v>
          </cell>
          <cell r="C6">
            <v>3.1</v>
          </cell>
          <cell r="D6">
            <v>88.7</v>
          </cell>
        </row>
        <row r="7">
          <cell r="A7" t="str">
            <v>Q4/91</v>
          </cell>
          <cell r="B7">
            <v>86.1</v>
          </cell>
          <cell r="C7">
            <v>2.9</v>
          </cell>
          <cell r="D7">
            <v>87.1</v>
          </cell>
        </row>
        <row r="8">
          <cell r="A8" t="str">
            <v>Q1/92</v>
          </cell>
          <cell r="B8">
            <v>86</v>
          </cell>
          <cell r="C8">
            <v>3</v>
          </cell>
          <cell r="D8">
            <v>86.4</v>
          </cell>
        </row>
        <row r="9">
          <cell r="A9" t="str">
            <v>Q2/92</v>
          </cell>
          <cell r="B9">
            <v>85.7</v>
          </cell>
          <cell r="C9">
            <v>2.9</v>
          </cell>
          <cell r="D9">
            <v>85.9</v>
          </cell>
        </row>
        <row r="10">
          <cell r="A10" t="str">
            <v>Q3/92</v>
          </cell>
          <cell r="B10">
            <v>83.8</v>
          </cell>
          <cell r="C10">
            <v>2.6</v>
          </cell>
          <cell r="D10">
            <v>84.3</v>
          </cell>
        </row>
        <row r="11">
          <cell r="A11" t="str">
            <v>Q4/92</v>
          </cell>
          <cell r="B11">
            <v>79.8</v>
          </cell>
          <cell r="C11">
            <v>2.5</v>
          </cell>
          <cell r="D11">
            <v>80.3</v>
          </cell>
        </row>
        <row r="12">
          <cell r="A12" t="str">
            <v>Q1/93</v>
          </cell>
          <cell r="B12">
            <v>78.7</v>
          </cell>
          <cell r="C12">
            <v>2.5</v>
          </cell>
          <cell r="D12">
            <v>79.3</v>
          </cell>
        </row>
        <row r="13">
          <cell r="A13" t="str">
            <v>Q2/93</v>
          </cell>
          <cell r="B13">
            <v>79.8</v>
          </cell>
          <cell r="C13">
            <v>2.6</v>
          </cell>
          <cell r="D13">
            <v>79.900000000000006</v>
          </cell>
        </row>
        <row r="14">
          <cell r="A14" t="str">
            <v>Q3/93</v>
          </cell>
          <cell r="B14">
            <v>78.7</v>
          </cell>
          <cell r="C14">
            <v>2.5</v>
          </cell>
          <cell r="D14">
            <v>78.8</v>
          </cell>
        </row>
        <row r="15">
          <cell r="A15" t="str">
            <v>Q4/93</v>
          </cell>
          <cell r="B15">
            <v>78.5</v>
          </cell>
          <cell r="C15">
            <v>2.4</v>
          </cell>
          <cell r="D15">
            <v>79</v>
          </cell>
        </row>
        <row r="16">
          <cell r="A16" t="str">
            <v>Q1/94</v>
          </cell>
          <cell r="B16">
            <v>80.099999999999994</v>
          </cell>
          <cell r="C16">
            <v>2.6</v>
          </cell>
          <cell r="D16">
            <v>80.599999999999994</v>
          </cell>
        </row>
        <row r="17">
          <cell r="A17" t="str">
            <v>Q2/94</v>
          </cell>
          <cell r="B17">
            <v>82.2</v>
          </cell>
          <cell r="C17">
            <v>2.7</v>
          </cell>
          <cell r="D17">
            <v>82.1</v>
          </cell>
        </row>
        <row r="18">
          <cell r="A18" t="str">
            <v>Q3/94</v>
          </cell>
          <cell r="B18">
            <v>83.9</v>
          </cell>
          <cell r="C18">
            <v>2.6</v>
          </cell>
          <cell r="D18">
            <v>83.9</v>
          </cell>
        </row>
        <row r="19">
          <cell r="A19" t="str">
            <v>Q4/94</v>
          </cell>
          <cell r="B19">
            <v>84</v>
          </cell>
          <cell r="C19">
            <v>2.6</v>
          </cell>
          <cell r="D19">
            <v>85.4</v>
          </cell>
        </row>
        <row r="20">
          <cell r="A20" t="str">
            <v>Q1/95</v>
          </cell>
          <cell r="B20">
            <v>84.5</v>
          </cell>
          <cell r="C20">
            <v>2.8</v>
          </cell>
          <cell r="D20">
            <v>85.3</v>
          </cell>
        </row>
        <row r="21">
          <cell r="A21" t="str">
            <v>Q2/95</v>
          </cell>
          <cell r="B21">
            <v>85.5</v>
          </cell>
          <cell r="C21">
            <v>2.8</v>
          </cell>
          <cell r="D21">
            <v>85.7</v>
          </cell>
        </row>
        <row r="22">
          <cell r="A22" t="str">
            <v>Q3/95</v>
          </cell>
          <cell r="B22">
            <v>84.6</v>
          </cell>
          <cell r="C22">
            <v>2.6</v>
          </cell>
          <cell r="D22">
            <v>84.9</v>
          </cell>
        </row>
        <row r="23">
          <cell r="A23" t="str">
            <v>Q4/95</v>
          </cell>
          <cell r="B23">
            <v>83.4</v>
          </cell>
          <cell r="C23">
            <v>2.6</v>
          </cell>
          <cell r="D23">
            <v>85.1</v>
          </cell>
        </row>
        <row r="24">
          <cell r="A24" t="str">
            <v>Q1/96</v>
          </cell>
          <cell r="B24">
            <v>81.7</v>
          </cell>
          <cell r="C24">
            <v>2.6</v>
          </cell>
          <cell r="D24">
            <v>83.1</v>
          </cell>
        </row>
        <row r="25">
          <cell r="A25" t="str">
            <v>Q2/96</v>
          </cell>
          <cell r="B25">
            <v>82.2</v>
          </cell>
          <cell r="C25">
            <v>2.6</v>
          </cell>
          <cell r="D25">
            <v>82</v>
          </cell>
        </row>
        <row r="26">
          <cell r="A26" t="str">
            <v>Q3/96</v>
          </cell>
          <cell r="B26">
            <v>82.6</v>
          </cell>
          <cell r="C26">
            <v>2.6</v>
          </cell>
          <cell r="D26">
            <v>81.900000000000006</v>
          </cell>
        </row>
        <row r="27">
          <cell r="A27" t="str">
            <v>Q4/96</v>
          </cell>
          <cell r="B27">
            <v>81.900000000000006</v>
          </cell>
          <cell r="C27">
            <v>2.5</v>
          </cell>
          <cell r="D27">
            <v>82.2</v>
          </cell>
        </row>
        <row r="28">
          <cell r="A28" t="str">
            <v>Q1/97</v>
          </cell>
          <cell r="B28">
            <v>83.4</v>
          </cell>
          <cell r="C28">
            <v>2.6</v>
          </cell>
          <cell r="D28">
            <v>83.7</v>
          </cell>
        </row>
        <row r="29">
          <cell r="A29" t="str">
            <v>Q2/97</v>
          </cell>
          <cell r="B29">
            <v>84.6</v>
          </cell>
          <cell r="C29">
            <v>2.7</v>
          </cell>
          <cell r="D29">
            <v>84</v>
          </cell>
        </row>
        <row r="30">
          <cell r="A30" t="str">
            <v>Q3/97</v>
          </cell>
          <cell r="B30">
            <v>85.3</v>
          </cell>
          <cell r="C30">
            <v>2.8</v>
          </cell>
          <cell r="D30">
            <v>84.8</v>
          </cell>
        </row>
        <row r="31">
          <cell r="A31" t="str">
            <v>Q4/97</v>
          </cell>
          <cell r="B31">
            <v>85.2</v>
          </cell>
          <cell r="C31">
            <v>2.8</v>
          </cell>
          <cell r="D31">
            <v>86.2</v>
          </cell>
        </row>
        <row r="32">
          <cell r="A32" t="str">
            <v>Q1/98</v>
          </cell>
          <cell r="B32">
            <v>85.3</v>
          </cell>
          <cell r="C32">
            <v>3</v>
          </cell>
          <cell r="D32">
            <v>86.6</v>
          </cell>
        </row>
        <row r="33">
          <cell r="A33" t="str">
            <v>Q2/98</v>
          </cell>
          <cell r="B33">
            <v>86.4</v>
          </cell>
          <cell r="C33">
            <v>2.9</v>
          </cell>
          <cell r="D33">
            <v>87.1</v>
          </cell>
        </row>
        <row r="34">
          <cell r="A34" t="str">
            <v>Q3/98</v>
          </cell>
          <cell r="B34">
            <v>86.1</v>
          </cell>
          <cell r="C34">
            <v>2.7</v>
          </cell>
          <cell r="D34">
            <v>86.7</v>
          </cell>
        </row>
        <row r="35">
          <cell r="A35" t="str">
            <v>Q4/98</v>
          </cell>
          <cell r="B35">
            <v>84.1</v>
          </cell>
          <cell r="C35">
            <v>2.7</v>
          </cell>
          <cell r="D35">
            <v>85.4</v>
          </cell>
        </row>
        <row r="36">
          <cell r="A36" t="str">
            <v>Q1/99</v>
          </cell>
          <cell r="B36">
            <v>83.8</v>
          </cell>
          <cell r="C36">
            <v>2.7</v>
          </cell>
          <cell r="D36">
            <v>85</v>
          </cell>
        </row>
        <row r="37">
          <cell r="A37" t="str">
            <v>Q2/99</v>
          </cell>
          <cell r="B37">
            <v>84.7</v>
          </cell>
          <cell r="C37">
            <v>2.7</v>
          </cell>
          <cell r="D37">
            <v>84.7</v>
          </cell>
        </row>
        <row r="38">
          <cell r="A38" t="str">
            <v>Q3/99</v>
          </cell>
          <cell r="B38">
            <v>85.2</v>
          </cell>
          <cell r="C38">
            <v>2.6</v>
          </cell>
          <cell r="D38">
            <v>84.8</v>
          </cell>
        </row>
        <row r="39">
          <cell r="A39" t="str">
            <v>Q4/99</v>
          </cell>
          <cell r="B39">
            <v>84.9</v>
          </cell>
          <cell r="C39">
            <v>2.7</v>
          </cell>
          <cell r="D39">
            <v>85.4</v>
          </cell>
        </row>
        <row r="40">
          <cell r="A40" t="str">
            <v>Q1/00</v>
          </cell>
          <cell r="B40">
            <v>86</v>
          </cell>
          <cell r="C40">
            <v>2.8</v>
          </cell>
          <cell r="D40">
            <v>86.5</v>
          </cell>
        </row>
        <row r="41">
          <cell r="A41" t="str">
            <v>Q2/00</v>
          </cell>
          <cell r="B41">
            <v>86.6</v>
          </cell>
          <cell r="C41">
            <v>2.9</v>
          </cell>
          <cell r="D41">
            <v>86.6</v>
          </cell>
        </row>
        <row r="42">
          <cell r="A42" t="str">
            <v>Q3/00</v>
          </cell>
          <cell r="B42">
            <v>87</v>
          </cell>
          <cell r="C42">
            <v>3</v>
          </cell>
          <cell r="D42">
            <v>87.2</v>
          </cell>
        </row>
        <row r="43">
          <cell r="A43" t="str">
            <v>Q4/00</v>
          </cell>
          <cell r="B43">
            <v>86.1</v>
          </cell>
          <cell r="C43">
            <v>2.8</v>
          </cell>
          <cell r="D43">
            <v>87.6</v>
          </cell>
        </row>
        <row r="44">
          <cell r="A44" t="str">
            <v>Q1/01</v>
          </cell>
          <cell r="B44">
            <v>85.7</v>
          </cell>
          <cell r="C44">
            <v>3</v>
          </cell>
          <cell r="D44">
            <v>87.1</v>
          </cell>
        </row>
        <row r="45">
          <cell r="A45" t="str">
            <v>Q2/01</v>
          </cell>
          <cell r="B45">
            <v>84.8</v>
          </cell>
          <cell r="C45">
            <v>2.8</v>
          </cell>
          <cell r="D45">
            <v>85.3</v>
          </cell>
        </row>
        <row r="46">
          <cell r="A46" t="str">
            <v>Q3/01</v>
          </cell>
          <cell r="B46">
            <v>84.1</v>
          </cell>
          <cell r="C46">
            <v>2.8</v>
          </cell>
          <cell r="D46">
            <v>84.4</v>
          </cell>
        </row>
        <row r="47">
          <cell r="A47" t="str">
            <v>Q4/01</v>
          </cell>
          <cell r="B47">
            <v>82.7</v>
          </cell>
          <cell r="C47">
            <v>2.7</v>
          </cell>
          <cell r="D47">
            <v>83.5</v>
          </cell>
        </row>
        <row r="48">
          <cell r="A48" t="str">
            <v>Q1/02</v>
          </cell>
          <cell r="B48">
            <v>82.3</v>
          </cell>
          <cell r="C48">
            <v>2.7</v>
          </cell>
          <cell r="D48">
            <v>82.1</v>
          </cell>
          <cell r="E48">
            <v>2.8</v>
          </cell>
        </row>
        <row r="49">
          <cell r="A49" t="str">
            <v>Q2/02</v>
          </cell>
          <cell r="B49">
            <v>82.3</v>
          </cell>
          <cell r="C49">
            <v>2.7</v>
          </cell>
          <cell r="D49">
            <v>82</v>
          </cell>
          <cell r="E49">
            <v>2.8</v>
          </cell>
        </row>
        <row r="50">
          <cell r="A50" t="str">
            <v>Q3/02</v>
          </cell>
          <cell r="B50">
            <v>83.1</v>
          </cell>
          <cell r="C50">
            <v>2.8</v>
          </cell>
          <cell r="D50">
            <v>82.5</v>
          </cell>
          <cell r="E50">
            <v>2.9</v>
          </cell>
        </row>
        <row r="51">
          <cell r="A51" t="str">
            <v>Q4/02</v>
          </cell>
          <cell r="B51">
            <v>83.2</v>
          </cell>
          <cell r="C51">
            <v>2.6</v>
          </cell>
          <cell r="D51">
            <v>83.3</v>
          </cell>
          <cell r="E51">
            <v>2.7</v>
          </cell>
        </row>
        <row r="52">
          <cell r="A52" t="str">
            <v>Q1/03</v>
          </cell>
          <cell r="B52">
            <v>82.3</v>
          </cell>
          <cell r="C52">
            <v>2.7</v>
          </cell>
          <cell r="D52">
            <v>82.5</v>
          </cell>
          <cell r="E52">
            <v>2.7</v>
          </cell>
        </row>
        <row r="53">
          <cell r="A53" t="str">
            <v>Q2/03</v>
          </cell>
          <cell r="B53">
            <v>82.8</v>
          </cell>
          <cell r="C53">
            <v>2.8</v>
          </cell>
          <cell r="D53">
            <v>82.8</v>
          </cell>
          <cell r="E53">
            <v>2.9</v>
          </cell>
        </row>
        <row r="54">
          <cell r="A54" t="str">
            <v>Q3/03</v>
          </cell>
          <cell r="B54">
            <v>82.2</v>
          </cell>
          <cell r="C54">
            <v>2.7</v>
          </cell>
          <cell r="D54">
            <v>81.900000000000006</v>
          </cell>
          <cell r="E54">
            <v>2.7</v>
          </cell>
        </row>
        <row r="55">
          <cell r="A55" t="str">
            <v>Q4/03</v>
          </cell>
          <cell r="B55">
            <v>83.7</v>
          </cell>
          <cell r="C55">
            <v>2.8</v>
          </cell>
          <cell r="D55">
            <v>83.7</v>
          </cell>
          <cell r="E55">
            <v>2.8</v>
          </cell>
        </row>
        <row r="56">
          <cell r="A56" t="str">
            <v>Q1/04</v>
          </cell>
          <cell r="B56">
            <v>83.3</v>
          </cell>
          <cell r="C56">
            <v>2.7</v>
          </cell>
          <cell r="D56">
            <v>83.6</v>
          </cell>
          <cell r="E56">
            <v>2.8</v>
          </cell>
        </row>
        <row r="57">
          <cell r="A57" t="str">
            <v>Q2/04</v>
          </cell>
          <cell r="B57">
            <v>84</v>
          </cell>
          <cell r="C57">
            <v>2.7</v>
          </cell>
          <cell r="D57">
            <v>84</v>
          </cell>
          <cell r="E57">
            <v>2.9</v>
          </cell>
        </row>
        <row r="58">
          <cell r="A58" t="str">
            <v>Q3/04</v>
          </cell>
          <cell r="B58">
            <v>84.5</v>
          </cell>
          <cell r="C58">
            <v>2.7</v>
          </cell>
          <cell r="D58">
            <v>84.5</v>
          </cell>
          <cell r="E58">
            <v>2.9</v>
          </cell>
        </row>
        <row r="59">
          <cell r="A59" t="str">
            <v>Q4/04</v>
          </cell>
          <cell r="B59">
            <v>84.6</v>
          </cell>
          <cell r="C59">
            <v>2.7</v>
          </cell>
          <cell r="D59">
            <v>84.6</v>
          </cell>
          <cell r="E59">
            <v>2.9</v>
          </cell>
        </row>
        <row r="60">
          <cell r="A60" t="str">
            <v>Q1/05</v>
          </cell>
          <cell r="B60">
            <v>83.9</v>
          </cell>
          <cell r="C60">
            <v>2.6</v>
          </cell>
          <cell r="D60">
            <v>84.3</v>
          </cell>
          <cell r="E60">
            <v>2.9</v>
          </cell>
        </row>
        <row r="61">
          <cell r="A61" t="str">
            <v>Q2/05</v>
          </cell>
          <cell r="B61">
            <v>83.3</v>
          </cell>
          <cell r="C61">
            <v>2.6</v>
          </cell>
          <cell r="D61">
            <v>83.5</v>
          </cell>
          <cell r="E61">
            <v>2.8</v>
          </cell>
        </row>
        <row r="62">
          <cell r="A62" t="str">
            <v>Q3/05</v>
          </cell>
          <cell r="B62">
            <v>84.2</v>
          </cell>
          <cell r="C62">
            <v>2.6</v>
          </cell>
          <cell r="D62">
            <v>84.1</v>
          </cell>
          <cell r="E62">
            <v>2.8</v>
          </cell>
        </row>
        <row r="63">
          <cell r="A63" t="str">
            <v>Q4/05</v>
          </cell>
          <cell r="B63">
            <v>84.7</v>
          </cell>
          <cell r="C63">
            <v>2.6</v>
          </cell>
          <cell r="D63">
            <v>84.2</v>
          </cell>
          <cell r="E63">
            <v>2.8</v>
          </cell>
        </row>
        <row r="64">
          <cell r="A64" t="str">
            <v>Q1/06</v>
          </cell>
          <cell r="B64">
            <v>84.5</v>
          </cell>
          <cell r="C64">
            <v>2.6</v>
          </cell>
          <cell r="D64">
            <v>84.7</v>
          </cell>
          <cell r="E64">
            <v>2.9</v>
          </cell>
        </row>
        <row r="65">
          <cell r="A65" t="str">
            <v>Q2/06</v>
          </cell>
          <cell r="B65">
            <v>86.4</v>
          </cell>
          <cell r="C65">
            <v>2.7</v>
          </cell>
          <cell r="D65">
            <v>86.3</v>
          </cell>
          <cell r="E65">
            <v>3</v>
          </cell>
        </row>
        <row r="66">
          <cell r="A66" t="str">
            <v>Q3/06</v>
          </cell>
          <cell r="B66">
            <v>87.6</v>
          </cell>
          <cell r="C66">
            <v>2.8</v>
          </cell>
          <cell r="D66">
            <v>87.4</v>
          </cell>
          <cell r="E66">
            <v>3.1</v>
          </cell>
        </row>
        <row r="67">
          <cell r="A67" t="str">
            <v>Q4/06</v>
          </cell>
          <cell r="B67">
            <v>88.2</v>
          </cell>
          <cell r="C67">
            <v>2.9</v>
          </cell>
          <cell r="D67">
            <v>87.9</v>
          </cell>
          <cell r="E67">
            <v>3.2</v>
          </cell>
        </row>
        <row r="68">
          <cell r="A68" t="str">
            <v>Q1/07</v>
          </cell>
          <cell r="B68">
            <v>87.3</v>
          </cell>
          <cell r="C68">
            <v>3</v>
          </cell>
          <cell r="D68">
            <v>87.8</v>
          </cell>
          <cell r="E68">
            <v>3.2</v>
          </cell>
        </row>
        <row r="69">
          <cell r="A69" t="str">
            <v>Q2/07</v>
          </cell>
          <cell r="B69">
            <v>88.7</v>
          </cell>
          <cell r="C69">
            <v>3.1</v>
          </cell>
          <cell r="D69">
            <v>88.9</v>
          </cell>
          <cell r="E69">
            <v>3.3</v>
          </cell>
        </row>
        <row r="70">
          <cell r="A70" t="str">
            <v>Q3/07</v>
          </cell>
          <cell r="B70">
            <v>88.3</v>
          </cell>
          <cell r="C70">
            <v>3</v>
          </cell>
          <cell r="D70">
            <v>88.3</v>
          </cell>
          <cell r="E70">
            <v>3.3</v>
          </cell>
        </row>
        <row r="71">
          <cell r="A71" t="str">
            <v>Q4/07</v>
          </cell>
          <cell r="B71">
            <v>88.5</v>
          </cell>
          <cell r="C71">
            <v>3</v>
          </cell>
          <cell r="D71">
            <v>88.2</v>
          </cell>
          <cell r="E71">
            <v>3.3</v>
          </cell>
        </row>
        <row r="72">
          <cell r="A72" t="str">
            <v>Q1/08</v>
          </cell>
          <cell r="B72">
            <v>87.7</v>
          </cell>
          <cell r="C72">
            <v>3</v>
          </cell>
          <cell r="D72">
            <v>88.3</v>
          </cell>
          <cell r="E72">
            <v>3.3</v>
          </cell>
        </row>
        <row r="73">
          <cell r="A73" t="str">
            <v>Q2/08</v>
          </cell>
          <cell r="B73">
            <v>87.8</v>
          </cell>
          <cell r="C73">
            <v>3.1</v>
          </cell>
          <cell r="D73">
            <v>87.8</v>
          </cell>
          <cell r="E73">
            <v>3.4</v>
          </cell>
        </row>
        <row r="74">
          <cell r="A74" t="str">
            <v>Q3/08</v>
          </cell>
          <cell r="B74">
            <v>86.8</v>
          </cell>
          <cell r="C74">
            <v>3</v>
          </cell>
          <cell r="D74">
            <v>86.7</v>
          </cell>
          <cell r="E74">
            <v>3.2</v>
          </cell>
        </row>
        <row r="75">
          <cell r="A75" t="str">
            <v>Q4/08</v>
          </cell>
          <cell r="B75">
            <v>84.9</v>
          </cell>
          <cell r="C75">
            <v>2.8</v>
          </cell>
          <cell r="D75">
            <v>84.8</v>
          </cell>
          <cell r="E75">
            <v>3</v>
          </cell>
        </row>
        <row r="76">
          <cell r="A76" t="str">
            <v>Q1/09</v>
          </cell>
          <cell r="B76">
            <v>74.5</v>
          </cell>
          <cell r="C76">
            <v>2.4</v>
          </cell>
          <cell r="D76">
            <v>76</v>
          </cell>
          <cell r="E76">
            <v>2.7</v>
          </cell>
        </row>
        <row r="77">
          <cell r="A77" t="str">
            <v>Q2/09</v>
          </cell>
          <cell r="B77">
            <v>70.3</v>
          </cell>
          <cell r="C77">
            <v>2.2999999999999998</v>
          </cell>
          <cell r="D77">
            <v>70.599999999999994</v>
          </cell>
          <cell r="E77">
            <v>2.4</v>
          </cell>
        </row>
        <row r="78">
          <cell r="A78" t="str">
            <v>Q3/09</v>
          </cell>
          <cell r="B78">
            <v>71.099999999999994</v>
          </cell>
          <cell r="C78">
            <v>2.2999999999999998</v>
          </cell>
          <cell r="D78">
            <v>70</v>
          </cell>
          <cell r="E78">
            <v>2.4</v>
          </cell>
        </row>
        <row r="79">
          <cell r="A79" t="str">
            <v>Q4/09</v>
          </cell>
          <cell r="B79">
            <v>73.400000000000006</v>
          </cell>
          <cell r="C79">
            <v>2.2999999999999998</v>
          </cell>
          <cell r="D79">
            <v>71.2</v>
          </cell>
          <cell r="E79">
            <v>2.4</v>
          </cell>
        </row>
        <row r="80">
          <cell r="A80" t="str">
            <v>Q1/10</v>
          </cell>
          <cell r="B80">
            <v>74.400000000000006</v>
          </cell>
          <cell r="C80">
            <v>2.2999999999999998</v>
          </cell>
          <cell r="D80">
            <v>74.400000000000006</v>
          </cell>
          <cell r="E80">
            <v>2.5</v>
          </cell>
        </row>
        <row r="81">
          <cell r="A81" t="str">
            <v>Q2/10</v>
          </cell>
          <cell r="B81">
            <v>79.8</v>
          </cell>
          <cell r="C81">
            <v>2.5</v>
          </cell>
          <cell r="D81">
            <v>79.400000000000006</v>
          </cell>
          <cell r="E81">
            <v>2.7</v>
          </cell>
        </row>
        <row r="82">
          <cell r="A82" t="str">
            <v>Q3/10</v>
          </cell>
          <cell r="B82">
            <v>82.6</v>
          </cell>
          <cell r="C82">
            <v>2.7</v>
          </cell>
          <cell r="D82">
            <v>81.900000000000006</v>
          </cell>
          <cell r="E82">
            <v>2.9</v>
          </cell>
        </row>
        <row r="83">
          <cell r="A83" t="str">
            <v>Q4/10</v>
          </cell>
          <cell r="B83">
            <v>83.8</v>
          </cell>
          <cell r="C83">
            <v>2.7</v>
          </cell>
          <cell r="D83">
            <v>83.1</v>
          </cell>
          <cell r="E83">
            <v>2.8</v>
          </cell>
        </row>
        <row r="84">
          <cell r="A84" t="str">
            <v>Q1/11</v>
          </cell>
          <cell r="B84">
            <v>83.8</v>
          </cell>
          <cell r="C84">
            <v>2.7</v>
          </cell>
          <cell r="D84">
            <v>85.6</v>
          </cell>
          <cell r="E84">
            <v>2.8</v>
          </cell>
        </row>
        <row r="85">
          <cell r="A85" t="str">
            <v>Q2/11</v>
          </cell>
          <cell r="B85">
            <v>85.9</v>
          </cell>
          <cell r="C85">
            <v>2.9</v>
          </cell>
          <cell r="D85">
            <v>86.8</v>
          </cell>
          <cell r="E85">
            <v>3</v>
          </cell>
        </row>
        <row r="86">
          <cell r="A86" t="str">
            <v>Q3/11</v>
          </cell>
          <cell r="B86">
            <v>86.4</v>
          </cell>
          <cell r="C86">
            <v>3.1</v>
          </cell>
          <cell r="D86">
            <v>86.7</v>
          </cell>
          <cell r="E86">
            <v>3.2</v>
          </cell>
        </row>
        <row r="87">
          <cell r="A87" t="str">
            <v>Q4/11</v>
          </cell>
          <cell r="B87">
            <v>85.3</v>
          </cell>
          <cell r="D87">
            <v>85.1</v>
          </cell>
          <cell r="E87">
            <v>2.9</v>
          </cell>
        </row>
        <row r="88">
          <cell r="A88" t="str">
            <v>Q1/12</v>
          </cell>
          <cell r="B88">
            <v>83.5</v>
          </cell>
          <cell r="D88">
            <v>85.3</v>
          </cell>
          <cell r="E88">
            <v>2.8</v>
          </cell>
        </row>
        <row r="89">
          <cell r="A89" t="str">
            <v>Q2/12</v>
          </cell>
          <cell r="B89">
            <v>84.5</v>
          </cell>
          <cell r="D89">
            <v>85.2</v>
          </cell>
          <cell r="E89">
            <v>2.8</v>
          </cell>
        </row>
        <row r="90">
          <cell r="A90" t="str">
            <v>Q3/12</v>
          </cell>
          <cell r="B90">
            <v>83.5</v>
          </cell>
          <cell r="D90">
            <v>82.6</v>
          </cell>
          <cell r="E90">
            <v>2.8</v>
          </cell>
        </row>
        <row r="91">
          <cell r="A91" t="str">
            <v>Q4/12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>
        <row r="1">
          <cell r="A1" t="str">
            <v>Titel</v>
          </cell>
          <cell r="B1" t="str">
            <v>Deutschland, Gesamt</v>
          </cell>
          <cell r="C1" t="str">
            <v>Deutschland, Gesamt</v>
          </cell>
          <cell r="D1" t="str">
            <v>Deutschland, Gesamt</v>
          </cell>
          <cell r="E1" t="str">
            <v>Deutschland, Gesamt</v>
          </cell>
          <cell r="F1" t="str">
            <v>Deutschland, Gesamt</v>
          </cell>
          <cell r="Q1" t="str">
            <v>Titel</v>
          </cell>
          <cell r="R1" t="str">
            <v>Deutschland, Gesamt</v>
          </cell>
          <cell r="S1" t="str">
            <v>Deutschland, Gesamt</v>
          </cell>
          <cell r="T1" t="str">
            <v>Deutschland, Gesamt</v>
          </cell>
          <cell r="U1" t="str">
            <v>Deutschland, Gesamt</v>
          </cell>
          <cell r="V1" t="str">
            <v>Deutschland, Gesamt</v>
          </cell>
          <cell r="W1" t="str">
            <v>Deutschland, Gesamt</v>
          </cell>
        </row>
        <row r="2">
          <cell r="A2" t="str">
            <v>Untertitel</v>
          </cell>
          <cell r="B2" t="str">
            <v>Auftragseingang, Ausland, Volumenindex; Herstellung von chemischen Erzeugnissen; 2000=100</v>
          </cell>
          <cell r="C2" t="str">
            <v>Auftragseingang, Ausland, Volumenindex; Herstellung v. Gummi- und Kunststoffwaren; 2000=100</v>
          </cell>
          <cell r="D2" t="str">
            <v>Auftragseingang, Ausland, Volumenindex; Maschinenbau; 2000=100</v>
          </cell>
          <cell r="E2" t="str">
            <v>Auftragseingang, Ausland, Volumenindex; Herstellung v. Kraftwagen und Kraftwagenteilen; 2000=100</v>
          </cell>
          <cell r="F2" t="str">
            <v>Auftragseingang, Ausland, Volumenindex; Büromat., DV-Geräte, E-Tech., Feinmech. &amp; opt. Equipm.; 2000=100</v>
          </cell>
          <cell r="Q2" t="str">
            <v>Untertitel</v>
          </cell>
          <cell r="R2" t="str">
            <v>Exportquote; Chemische Industrie; in vH;</v>
          </cell>
          <cell r="S2" t="str">
            <v>Exportquote; Herst. Gummi-,Kunststoffwaren; in vH;</v>
          </cell>
          <cell r="T2" t="str">
            <v>Exportquote; Maschinenbau; in vH;</v>
          </cell>
          <cell r="U2" t="str">
            <v>Exportquote; El.technik, Feinmech. u. Optik; in vH;</v>
          </cell>
          <cell r="V2" t="str">
            <v>Exportquote; Herst. v. Kraftwagen,-teile; in vH;</v>
          </cell>
          <cell r="W2" t="str">
            <v>Exportquote; Verarbeitendes Gewerbe; in vH;</v>
          </cell>
        </row>
        <row r="3">
          <cell r="A3" t="str">
            <v>Transformation</v>
          </cell>
          <cell r="B3" t="str">
            <v>Saisonbereinigung;Index basiert auf Periode</v>
          </cell>
          <cell r="C3" t="str">
            <v>Saisonbereinigung;Index basiert auf Periode</v>
          </cell>
          <cell r="D3" t="str">
            <v>Saisonbereinigung;Index basiert auf Periode</v>
          </cell>
          <cell r="E3" t="str">
            <v>Saisonbereinigung;Index basiert auf Periode</v>
          </cell>
          <cell r="F3" t="str">
            <v>Saisonbereinigung;Index basiert auf Periode</v>
          </cell>
          <cell r="Q3" t="str">
            <v>Transformation</v>
          </cell>
          <cell r="R3" t="str">
            <v>-</v>
          </cell>
          <cell r="S3" t="str">
            <v>-</v>
          </cell>
          <cell r="T3" t="str">
            <v>-</v>
          </cell>
          <cell r="U3" t="str">
            <v>-</v>
          </cell>
          <cell r="V3" t="str">
            <v>-</v>
          </cell>
          <cell r="W3" t="str">
            <v>-</v>
          </cell>
        </row>
        <row r="4">
          <cell r="A4" t="str">
            <v>Jan'05</v>
          </cell>
          <cell r="B4">
            <v>100</v>
          </cell>
          <cell r="C4">
            <v>100</v>
          </cell>
          <cell r="D4">
            <v>100</v>
          </cell>
          <cell r="E4">
            <v>100</v>
          </cell>
          <cell r="F4">
            <v>100</v>
          </cell>
          <cell r="Q4" t="str">
            <v>2000</v>
          </cell>
          <cell r="R4">
            <v>55.2</v>
          </cell>
          <cell r="S4">
            <v>37.200000000000003</v>
          </cell>
          <cell r="T4">
            <v>56.9</v>
          </cell>
          <cell r="U4">
            <v>58.5</v>
          </cell>
          <cell r="V4">
            <v>43.6</v>
          </cell>
          <cell r="W4">
            <v>42.1</v>
          </cell>
        </row>
        <row r="5">
          <cell r="A5" t="str">
            <v>Feb'05</v>
          </cell>
          <cell r="B5">
            <v>99.6</v>
          </cell>
          <cell r="C5">
            <v>101.9</v>
          </cell>
          <cell r="D5">
            <v>103.4</v>
          </cell>
          <cell r="E5">
            <v>102.6</v>
          </cell>
          <cell r="F5">
            <v>95.5</v>
          </cell>
          <cell r="Q5" t="str">
            <v>2001</v>
          </cell>
          <cell r="R5">
            <v>59.2</v>
          </cell>
          <cell r="S5">
            <v>38.1</v>
          </cell>
          <cell r="T5">
            <v>57.8</v>
          </cell>
          <cell r="U5">
            <v>60.2</v>
          </cell>
          <cell r="V5">
            <v>44.8</v>
          </cell>
          <cell r="W5">
            <v>43.3</v>
          </cell>
        </row>
        <row r="6">
          <cell r="A6" t="str">
            <v>Mar'05</v>
          </cell>
          <cell r="B6">
            <v>98.8</v>
          </cell>
          <cell r="C6">
            <v>101</v>
          </cell>
          <cell r="D6">
            <v>95.5</v>
          </cell>
          <cell r="E6">
            <v>105.4</v>
          </cell>
          <cell r="F6">
            <v>99.7</v>
          </cell>
          <cell r="Q6" t="str">
            <v>2002</v>
          </cell>
          <cell r="R6">
            <v>59.5</v>
          </cell>
          <cell r="S6">
            <v>40.5</v>
          </cell>
          <cell r="T6">
            <v>58.5</v>
          </cell>
          <cell r="U6">
            <v>62.8</v>
          </cell>
          <cell r="V6">
            <v>47</v>
          </cell>
          <cell r="W6">
            <v>44.2</v>
          </cell>
        </row>
        <row r="7">
          <cell r="A7" t="str">
            <v>Apr'05</v>
          </cell>
          <cell r="B7">
            <v>100.6</v>
          </cell>
          <cell r="C7">
            <v>107.8</v>
          </cell>
          <cell r="D7">
            <v>103.5</v>
          </cell>
          <cell r="E7">
            <v>106.3</v>
          </cell>
          <cell r="F7">
            <v>105.6</v>
          </cell>
          <cell r="Q7" t="str">
            <v>2003</v>
          </cell>
          <cell r="R7">
            <v>61.7</v>
          </cell>
          <cell r="S7">
            <v>41.2</v>
          </cell>
          <cell r="T7">
            <v>58.4</v>
          </cell>
          <cell r="U7">
            <v>64.099999999999994</v>
          </cell>
          <cell r="V7">
            <v>46.9</v>
          </cell>
          <cell r="W7">
            <v>44.2</v>
          </cell>
        </row>
        <row r="8">
          <cell r="A8" t="str">
            <v>May'05</v>
          </cell>
          <cell r="B8">
            <v>100.5</v>
          </cell>
          <cell r="C8">
            <v>105.5</v>
          </cell>
          <cell r="D8">
            <v>97.9</v>
          </cell>
          <cell r="E8">
            <v>103.3</v>
          </cell>
          <cell r="F8">
            <v>102.7</v>
          </cell>
          <cell r="Q8" t="str">
            <v>2004</v>
          </cell>
          <cell r="R8">
            <v>66.900000000000006</v>
          </cell>
          <cell r="S8">
            <v>43.7</v>
          </cell>
          <cell r="T8">
            <v>63</v>
          </cell>
          <cell r="U8">
            <v>68.599999999999994</v>
          </cell>
          <cell r="V8">
            <v>46.5</v>
          </cell>
          <cell r="W8">
            <v>46.5</v>
          </cell>
        </row>
        <row r="9">
          <cell r="A9" t="str">
            <v>Jun'05</v>
          </cell>
          <cell r="B9">
            <v>102.2</v>
          </cell>
          <cell r="C9">
            <v>107.6</v>
          </cell>
          <cell r="D9">
            <v>105.8</v>
          </cell>
          <cell r="E9">
            <v>119.7</v>
          </cell>
          <cell r="F9">
            <v>112.3</v>
          </cell>
          <cell r="Q9" t="str">
            <v>2005</v>
          </cell>
          <cell r="R9">
            <v>69.099999999999994</v>
          </cell>
          <cell r="S9">
            <v>44.3</v>
          </cell>
          <cell r="T9">
            <v>64.400000000000006</v>
          </cell>
          <cell r="U9">
            <v>70.599999999999994</v>
          </cell>
          <cell r="V9">
            <v>49</v>
          </cell>
          <cell r="W9">
            <v>48.4</v>
          </cell>
        </row>
        <row r="10">
          <cell r="A10" t="str">
            <v>Jul'05</v>
          </cell>
          <cell r="B10">
            <v>98.8</v>
          </cell>
          <cell r="C10">
            <v>102</v>
          </cell>
          <cell r="D10">
            <v>102.3</v>
          </cell>
          <cell r="E10">
            <v>107.3</v>
          </cell>
          <cell r="F10">
            <v>107.7</v>
          </cell>
          <cell r="Q10" t="str">
            <v>2006</v>
          </cell>
          <cell r="R10">
            <v>73.400000000000006</v>
          </cell>
          <cell r="S10">
            <v>46.2</v>
          </cell>
          <cell r="T10">
            <v>66.599999999999994</v>
          </cell>
          <cell r="U10">
            <v>71.8</v>
          </cell>
          <cell r="V10">
            <v>49.4</v>
          </cell>
          <cell r="W10">
            <v>50.8</v>
          </cell>
        </row>
        <row r="11">
          <cell r="A11" t="str">
            <v>Aug'05</v>
          </cell>
          <cell r="B11">
            <v>104.1</v>
          </cell>
          <cell r="C11">
            <v>107</v>
          </cell>
          <cell r="D11">
            <v>105.1</v>
          </cell>
          <cell r="E11">
            <v>107.8</v>
          </cell>
          <cell r="F11">
            <v>113.9</v>
          </cell>
          <cell r="Q11" t="str">
            <v>2007</v>
          </cell>
          <cell r="R11">
            <v>74.099999999999994</v>
          </cell>
          <cell r="S11">
            <v>48</v>
          </cell>
          <cell r="T11">
            <v>65.7</v>
          </cell>
          <cell r="U11">
            <v>72.400000000000006</v>
          </cell>
          <cell r="V11">
            <v>50.6</v>
          </cell>
          <cell r="W11">
            <v>51.7</v>
          </cell>
        </row>
        <row r="12">
          <cell r="A12" t="str">
            <v>Sep'05</v>
          </cell>
          <cell r="B12">
            <v>103</v>
          </cell>
          <cell r="C12">
            <v>110.5</v>
          </cell>
          <cell r="D12">
            <v>107.7</v>
          </cell>
          <cell r="E12">
            <v>116.7</v>
          </cell>
          <cell r="F12">
            <v>111.7</v>
          </cell>
          <cell r="Q12" t="str">
            <v>2008</v>
          </cell>
          <cell r="R12">
            <v>78.099999999999994</v>
          </cell>
          <cell r="S12">
            <v>46.7</v>
          </cell>
          <cell r="T12">
            <v>63</v>
          </cell>
          <cell r="U12">
            <v>70.900000000000006</v>
          </cell>
          <cell r="V12">
            <v>48</v>
          </cell>
          <cell r="W12">
            <v>50.4</v>
          </cell>
        </row>
        <row r="13">
          <cell r="A13" t="str">
            <v>Oct'05</v>
          </cell>
          <cell r="B13">
            <v>100.3</v>
          </cell>
          <cell r="C13">
            <v>104.9</v>
          </cell>
          <cell r="D13">
            <v>108.2</v>
          </cell>
          <cell r="E13">
            <v>114.6</v>
          </cell>
          <cell r="F13">
            <v>106.7</v>
          </cell>
          <cell r="Q13" t="str">
            <v>2009</v>
          </cell>
          <cell r="R13">
            <v>88.7</v>
          </cell>
          <cell r="S13">
            <v>47.1</v>
          </cell>
          <cell r="T13">
            <v>62</v>
          </cell>
          <cell r="U13">
            <v>75.7</v>
          </cell>
          <cell r="V13">
            <v>42.9</v>
          </cell>
          <cell r="W13">
            <v>51.1</v>
          </cell>
        </row>
        <row r="14">
          <cell r="A14" t="str">
            <v>Nov'05</v>
          </cell>
          <cell r="B14">
            <v>101.6</v>
          </cell>
          <cell r="C14">
            <v>111.5</v>
          </cell>
          <cell r="D14">
            <v>111.7</v>
          </cell>
          <cell r="E14">
            <v>121.9</v>
          </cell>
          <cell r="F14">
            <v>118.5</v>
          </cell>
          <cell r="Q14" t="str">
            <v>2010</v>
          </cell>
          <cell r="U14">
            <v>78.5</v>
          </cell>
          <cell r="V14">
            <v>49.5</v>
          </cell>
          <cell r="W14">
            <v>52.9</v>
          </cell>
        </row>
        <row r="15">
          <cell r="A15" t="str">
            <v>Dec'05</v>
          </cell>
          <cell r="B15">
            <v>113.4</v>
          </cell>
          <cell r="C15">
            <v>113.8</v>
          </cell>
          <cell r="D15">
            <v>113.2</v>
          </cell>
          <cell r="E15">
            <v>117.6</v>
          </cell>
          <cell r="F15">
            <v>119.6</v>
          </cell>
        </row>
        <row r="16">
          <cell r="A16" t="str">
            <v>Jan'06</v>
          </cell>
          <cell r="B16">
            <v>104.4</v>
          </cell>
          <cell r="C16">
            <v>109.8</v>
          </cell>
          <cell r="D16">
            <v>115.2</v>
          </cell>
          <cell r="E16">
            <v>127.5</v>
          </cell>
          <cell r="F16">
            <v>118.5</v>
          </cell>
        </row>
        <row r="17">
          <cell r="A17" t="str">
            <v>Feb'06</v>
          </cell>
          <cell r="B17">
            <v>102.7</v>
          </cell>
          <cell r="C17">
            <v>110.8</v>
          </cell>
          <cell r="D17">
            <v>108.1</v>
          </cell>
          <cell r="E17">
            <v>123.8</v>
          </cell>
          <cell r="F17">
            <v>126</v>
          </cell>
        </row>
        <row r="18">
          <cell r="A18" t="str">
            <v>Mar'06</v>
          </cell>
          <cell r="B18">
            <v>106.3</v>
          </cell>
          <cell r="C18">
            <v>115.5</v>
          </cell>
          <cell r="D18">
            <v>116.9</v>
          </cell>
          <cell r="E18">
            <v>123.9</v>
          </cell>
          <cell r="F18">
            <v>130.30000000000001</v>
          </cell>
        </row>
        <row r="19">
          <cell r="A19" t="str">
            <v>Apr'06</v>
          </cell>
          <cell r="B19">
            <v>98.6</v>
          </cell>
          <cell r="C19">
            <v>110.2</v>
          </cell>
          <cell r="D19">
            <v>110.5</v>
          </cell>
          <cell r="E19">
            <v>118.7</v>
          </cell>
          <cell r="F19">
            <v>124.7</v>
          </cell>
        </row>
        <row r="20">
          <cell r="A20" t="str">
            <v>May'06</v>
          </cell>
          <cell r="B20">
            <v>111</v>
          </cell>
          <cell r="C20">
            <v>125.2</v>
          </cell>
          <cell r="D20">
            <v>123.7</v>
          </cell>
          <cell r="E20">
            <v>125.5</v>
          </cell>
          <cell r="F20">
            <v>129.6</v>
          </cell>
        </row>
        <row r="21">
          <cell r="A21" t="str">
            <v>Jun'06</v>
          </cell>
          <cell r="B21">
            <v>104.3</v>
          </cell>
          <cell r="C21">
            <v>116.4</v>
          </cell>
          <cell r="D21">
            <v>115.4</v>
          </cell>
          <cell r="E21">
            <v>119.3</v>
          </cell>
          <cell r="F21">
            <v>127</v>
          </cell>
        </row>
        <row r="22">
          <cell r="A22" t="str">
            <v>Jul'06</v>
          </cell>
          <cell r="B22">
            <v>103.5</v>
          </cell>
          <cell r="C22">
            <v>113.3</v>
          </cell>
          <cell r="D22">
            <v>118.2</v>
          </cell>
          <cell r="E22">
            <v>117.4</v>
          </cell>
          <cell r="F22">
            <v>126</v>
          </cell>
        </row>
        <row r="23">
          <cell r="A23" t="str">
            <v>Aug'06</v>
          </cell>
          <cell r="B23">
            <v>106.6</v>
          </cell>
          <cell r="C23">
            <v>120.3</v>
          </cell>
          <cell r="D23">
            <v>125.7</v>
          </cell>
          <cell r="E23">
            <v>122.5</v>
          </cell>
          <cell r="F23">
            <v>131.6</v>
          </cell>
        </row>
        <row r="24">
          <cell r="A24" t="str">
            <v>Sep'06</v>
          </cell>
          <cell r="B24">
            <v>103.8</v>
          </cell>
          <cell r="C24">
            <v>116.7</v>
          </cell>
          <cell r="D24">
            <v>115.2</v>
          </cell>
          <cell r="E24">
            <v>116.9</v>
          </cell>
          <cell r="F24">
            <v>131</v>
          </cell>
        </row>
        <row r="25">
          <cell r="A25" t="str">
            <v>Oct'06</v>
          </cell>
          <cell r="B25">
            <v>107.7</v>
          </cell>
          <cell r="C25">
            <v>119.1</v>
          </cell>
          <cell r="D25">
            <v>124</v>
          </cell>
          <cell r="E25">
            <v>120.5</v>
          </cell>
          <cell r="F25">
            <v>130</v>
          </cell>
        </row>
        <row r="26">
          <cell r="A26" t="str">
            <v>Nov'06</v>
          </cell>
          <cell r="B26">
            <v>111.4</v>
          </cell>
          <cell r="C26">
            <v>122.7</v>
          </cell>
          <cell r="D26">
            <v>123.9</v>
          </cell>
          <cell r="E26">
            <v>126.5</v>
          </cell>
          <cell r="F26">
            <v>131.6</v>
          </cell>
        </row>
        <row r="27">
          <cell r="A27" t="str">
            <v>Dec'06</v>
          </cell>
          <cell r="B27">
            <v>108.7</v>
          </cell>
          <cell r="C27">
            <v>121.6</v>
          </cell>
          <cell r="D27">
            <v>125.6</v>
          </cell>
          <cell r="E27">
            <v>129.80000000000001</v>
          </cell>
          <cell r="F27">
            <v>133.19999999999999</v>
          </cell>
        </row>
        <row r="28">
          <cell r="A28" t="str">
            <v>Jan'07</v>
          </cell>
          <cell r="B28">
            <v>111.2</v>
          </cell>
          <cell r="C28">
            <v>125.8</v>
          </cell>
          <cell r="D28">
            <v>132.4</v>
          </cell>
          <cell r="E28">
            <v>134.5</v>
          </cell>
          <cell r="F28">
            <v>136.19999999999999</v>
          </cell>
        </row>
        <row r="29">
          <cell r="A29" t="str">
            <v>Feb'07</v>
          </cell>
          <cell r="B29">
            <v>112.1</v>
          </cell>
          <cell r="C29">
            <v>123</v>
          </cell>
          <cell r="D29">
            <v>139</v>
          </cell>
          <cell r="E29">
            <v>141.30000000000001</v>
          </cell>
          <cell r="F29">
            <v>134.6</v>
          </cell>
        </row>
        <row r="30">
          <cell r="A30" t="str">
            <v>Mar'07</v>
          </cell>
          <cell r="B30">
            <v>110.2</v>
          </cell>
          <cell r="C30">
            <v>123.1</v>
          </cell>
          <cell r="D30">
            <v>141.5</v>
          </cell>
          <cell r="E30">
            <v>127.8</v>
          </cell>
          <cell r="F30">
            <v>147.19999999999999</v>
          </cell>
        </row>
        <row r="31">
          <cell r="A31" t="str">
            <v>Apr'07</v>
          </cell>
          <cell r="B31">
            <v>109</v>
          </cell>
          <cell r="C31">
            <v>124.2</v>
          </cell>
          <cell r="D31">
            <v>126.5</v>
          </cell>
          <cell r="E31">
            <v>127.6</v>
          </cell>
          <cell r="F31">
            <v>132.9</v>
          </cell>
        </row>
        <row r="32">
          <cell r="A32" t="str">
            <v>May'07</v>
          </cell>
          <cell r="B32">
            <v>114.3</v>
          </cell>
          <cell r="C32">
            <v>131.30000000000001</v>
          </cell>
          <cell r="D32">
            <v>154.4</v>
          </cell>
          <cell r="E32">
            <v>131.1</v>
          </cell>
          <cell r="F32">
            <v>142.1</v>
          </cell>
        </row>
        <row r="33">
          <cell r="A33" t="str">
            <v>Jun'07</v>
          </cell>
          <cell r="B33">
            <v>112.6</v>
          </cell>
          <cell r="C33">
            <v>123.3</v>
          </cell>
          <cell r="D33">
            <v>142.80000000000001</v>
          </cell>
          <cell r="E33">
            <v>128.80000000000001</v>
          </cell>
          <cell r="F33">
            <v>145.4</v>
          </cell>
        </row>
        <row r="34">
          <cell r="A34" t="str">
            <v>Jul'07</v>
          </cell>
          <cell r="B34">
            <v>109.6</v>
          </cell>
          <cell r="C34">
            <v>125.6</v>
          </cell>
          <cell r="D34">
            <v>142.9</v>
          </cell>
          <cell r="E34">
            <v>134.80000000000001</v>
          </cell>
          <cell r="F34">
            <v>141.4</v>
          </cell>
        </row>
        <row r="35">
          <cell r="A35" t="str">
            <v>Aug'07</v>
          </cell>
          <cell r="B35">
            <v>115.6</v>
          </cell>
          <cell r="C35">
            <v>127.1</v>
          </cell>
          <cell r="D35">
            <v>141.1</v>
          </cell>
          <cell r="E35">
            <v>132.9</v>
          </cell>
          <cell r="F35">
            <v>141.5</v>
          </cell>
        </row>
        <row r="36">
          <cell r="A36" t="str">
            <v>Sep'07</v>
          </cell>
          <cell r="B36">
            <v>106</v>
          </cell>
          <cell r="C36">
            <v>118</v>
          </cell>
          <cell r="D36">
            <v>126.6</v>
          </cell>
          <cell r="E36">
            <v>123.3</v>
          </cell>
          <cell r="F36">
            <v>143</v>
          </cell>
        </row>
        <row r="37">
          <cell r="A37" t="str">
            <v>Oct'07</v>
          </cell>
          <cell r="B37">
            <v>115.3</v>
          </cell>
          <cell r="C37">
            <v>126.9</v>
          </cell>
          <cell r="D37">
            <v>147.19999999999999</v>
          </cell>
          <cell r="E37">
            <v>143</v>
          </cell>
          <cell r="F37">
            <v>152.6</v>
          </cell>
        </row>
        <row r="38">
          <cell r="A38" t="str">
            <v>Nov'07</v>
          </cell>
          <cell r="B38">
            <v>119.7</v>
          </cell>
          <cell r="C38">
            <v>130.6</v>
          </cell>
          <cell r="D38">
            <v>142.5</v>
          </cell>
          <cell r="E38">
            <v>137.4</v>
          </cell>
          <cell r="F38">
            <v>142.4</v>
          </cell>
        </row>
        <row r="39">
          <cell r="A39" t="str">
            <v>Dec'07</v>
          </cell>
          <cell r="B39">
            <v>112.7</v>
          </cell>
          <cell r="C39">
            <v>121.8</v>
          </cell>
          <cell r="D39">
            <v>147.30000000000001</v>
          </cell>
          <cell r="E39">
            <v>142.1</v>
          </cell>
          <cell r="F39">
            <v>141.69999999999999</v>
          </cell>
        </row>
        <row r="40">
          <cell r="A40" t="str">
            <v>Jan'08</v>
          </cell>
          <cell r="B40">
            <v>117.2</v>
          </cell>
          <cell r="C40">
            <v>132.19999999999999</v>
          </cell>
          <cell r="D40">
            <v>148.30000000000001</v>
          </cell>
          <cell r="E40">
            <v>142.19999999999999</v>
          </cell>
          <cell r="F40">
            <v>148.4</v>
          </cell>
        </row>
        <row r="41">
          <cell r="A41" t="str">
            <v>Feb'08</v>
          </cell>
          <cell r="B41">
            <v>116.3</v>
          </cell>
          <cell r="C41">
            <v>130.30000000000001</v>
          </cell>
          <cell r="D41">
            <v>153.1</v>
          </cell>
          <cell r="E41">
            <v>145.5</v>
          </cell>
          <cell r="F41">
            <v>148.69999999999999</v>
          </cell>
        </row>
        <row r="42">
          <cell r="A42" t="str">
            <v>Mar'08</v>
          </cell>
          <cell r="B42">
            <v>104.2</v>
          </cell>
          <cell r="C42">
            <v>111.9</v>
          </cell>
          <cell r="D42">
            <v>128.80000000000001</v>
          </cell>
          <cell r="E42">
            <v>127.3</v>
          </cell>
          <cell r="F42">
            <v>135.9</v>
          </cell>
        </row>
        <row r="43">
          <cell r="A43" t="str">
            <v>Apr'08</v>
          </cell>
          <cell r="B43">
            <v>119</v>
          </cell>
          <cell r="C43">
            <v>137.30000000000001</v>
          </cell>
          <cell r="D43">
            <v>162.69999999999999</v>
          </cell>
          <cell r="E43">
            <v>144.80000000000001</v>
          </cell>
          <cell r="F43">
            <v>153.30000000000001</v>
          </cell>
        </row>
        <row r="44">
          <cell r="A44" t="str">
            <v>May'08</v>
          </cell>
          <cell r="B44">
            <v>111</v>
          </cell>
          <cell r="C44">
            <v>123.8</v>
          </cell>
          <cell r="D44">
            <v>136.80000000000001</v>
          </cell>
          <cell r="E44">
            <v>126.7</v>
          </cell>
          <cell r="F44">
            <v>142</v>
          </cell>
        </row>
        <row r="45">
          <cell r="A45" t="str">
            <v>Jun'08</v>
          </cell>
          <cell r="B45">
            <v>109.1</v>
          </cell>
          <cell r="C45">
            <v>119.8</v>
          </cell>
          <cell r="D45">
            <v>132.80000000000001</v>
          </cell>
          <cell r="E45">
            <v>127.6</v>
          </cell>
          <cell r="F45">
            <v>135.5</v>
          </cell>
        </row>
        <row r="46">
          <cell r="A46" t="str">
            <v>Jul'08</v>
          </cell>
          <cell r="B46">
            <v>111</v>
          </cell>
          <cell r="C46">
            <v>121.1</v>
          </cell>
          <cell r="D46">
            <v>132.19999999999999</v>
          </cell>
          <cell r="E46">
            <v>118.1</v>
          </cell>
          <cell r="F46">
            <v>135.1</v>
          </cell>
        </row>
        <row r="47">
          <cell r="A47" t="str">
            <v>Aug'08</v>
          </cell>
          <cell r="B47">
            <v>103.2</v>
          </cell>
          <cell r="C47">
            <v>111.8</v>
          </cell>
          <cell r="D47">
            <v>130.80000000000001</v>
          </cell>
          <cell r="E47">
            <v>116.4</v>
          </cell>
          <cell r="F47">
            <v>134.5</v>
          </cell>
        </row>
        <row r="48">
          <cell r="A48" t="str">
            <v>Sep'08</v>
          </cell>
          <cell r="B48">
            <v>104.7</v>
          </cell>
          <cell r="C48">
            <v>117.3</v>
          </cell>
          <cell r="D48">
            <v>125.8</v>
          </cell>
          <cell r="E48">
            <v>108.6</v>
          </cell>
          <cell r="F48">
            <v>127.7</v>
          </cell>
        </row>
        <row r="49">
          <cell r="A49" t="str">
            <v>Oct'08</v>
          </cell>
          <cell r="B49">
            <v>105.7</v>
          </cell>
          <cell r="C49">
            <v>111</v>
          </cell>
          <cell r="D49">
            <v>113.7</v>
          </cell>
          <cell r="E49">
            <v>98.2</v>
          </cell>
          <cell r="F49">
            <v>128</v>
          </cell>
        </row>
        <row r="50">
          <cell r="A50" t="str">
            <v>Nov'08</v>
          </cell>
          <cell r="B50">
            <v>91</v>
          </cell>
          <cell r="C50">
            <v>101.5</v>
          </cell>
          <cell r="D50">
            <v>99.8</v>
          </cell>
          <cell r="E50">
            <v>88.2</v>
          </cell>
          <cell r="F50">
            <v>123.2</v>
          </cell>
        </row>
        <row r="51">
          <cell r="A51" t="str">
            <v>Dec'08</v>
          </cell>
          <cell r="B51">
            <v>90.1</v>
          </cell>
          <cell r="C51">
            <v>99.5</v>
          </cell>
          <cell r="D51">
            <v>88.7</v>
          </cell>
          <cell r="E51">
            <v>83.6</v>
          </cell>
          <cell r="F51">
            <v>113.1</v>
          </cell>
        </row>
        <row r="52">
          <cell r="A52" t="str">
            <v>Jan'09</v>
          </cell>
          <cell r="B52">
            <v>87.2</v>
          </cell>
          <cell r="C52">
            <v>83</v>
          </cell>
          <cell r="D52">
            <v>82</v>
          </cell>
          <cell r="E52">
            <v>72</v>
          </cell>
          <cell r="F52">
            <v>108.7</v>
          </cell>
        </row>
        <row r="53">
          <cell r="A53" t="str">
            <v>Feb'09</v>
          </cell>
          <cell r="B53">
            <v>86</v>
          </cell>
          <cell r="C53">
            <v>84.8</v>
          </cell>
          <cell r="D53">
            <v>80.599999999999994</v>
          </cell>
          <cell r="E53">
            <v>74</v>
          </cell>
          <cell r="F53">
            <v>106.8</v>
          </cell>
        </row>
        <row r="54">
          <cell r="A54" t="str">
            <v>Mar'09</v>
          </cell>
          <cell r="B54">
            <v>84.2</v>
          </cell>
          <cell r="C54">
            <v>92.7</v>
          </cell>
          <cell r="D54">
            <v>80.5</v>
          </cell>
          <cell r="E54">
            <v>81.7</v>
          </cell>
          <cell r="F54">
            <v>107</v>
          </cell>
        </row>
        <row r="55">
          <cell r="A55" t="str">
            <v>Apr'09</v>
          </cell>
          <cell r="B55">
            <v>88.8</v>
          </cell>
          <cell r="C55">
            <v>81.7</v>
          </cell>
          <cell r="D55">
            <v>81.099999999999994</v>
          </cell>
          <cell r="E55">
            <v>82.8</v>
          </cell>
          <cell r="F55">
            <v>105.1</v>
          </cell>
        </row>
        <row r="56">
          <cell r="A56" t="str">
            <v>May'09</v>
          </cell>
          <cell r="B56">
            <v>88.4</v>
          </cell>
          <cell r="C56">
            <v>77.3</v>
          </cell>
          <cell r="D56">
            <v>75</v>
          </cell>
          <cell r="E56">
            <v>89.3</v>
          </cell>
          <cell r="F56">
            <v>105.8</v>
          </cell>
        </row>
        <row r="57">
          <cell r="A57" t="str">
            <v>Jun'09</v>
          </cell>
          <cell r="B57">
            <v>89.5</v>
          </cell>
          <cell r="C57">
            <v>82.5</v>
          </cell>
          <cell r="D57">
            <v>81.3</v>
          </cell>
          <cell r="E57">
            <v>94.2</v>
          </cell>
          <cell r="F57">
            <v>108.8</v>
          </cell>
        </row>
        <row r="58">
          <cell r="A58" t="str">
            <v>Jul'09</v>
          </cell>
          <cell r="B58">
            <v>92.5</v>
          </cell>
          <cell r="C58">
            <v>84.5</v>
          </cell>
          <cell r="D58">
            <v>82.5</v>
          </cell>
          <cell r="E58">
            <v>94.8</v>
          </cell>
          <cell r="F58">
            <v>116.2</v>
          </cell>
        </row>
        <row r="59">
          <cell r="A59" t="str">
            <v>Aug'09</v>
          </cell>
          <cell r="B59">
            <v>91</v>
          </cell>
          <cell r="C59">
            <v>83.2</v>
          </cell>
          <cell r="D59">
            <v>83.1</v>
          </cell>
          <cell r="E59">
            <v>96</v>
          </cell>
          <cell r="F59">
            <v>109.3</v>
          </cell>
        </row>
        <row r="60">
          <cell r="A60" t="str">
            <v>Sep'09</v>
          </cell>
          <cell r="B60">
            <v>92.1</v>
          </cell>
          <cell r="C60">
            <v>98.5</v>
          </cell>
          <cell r="D60">
            <v>93.2</v>
          </cell>
          <cell r="E60">
            <v>101.2</v>
          </cell>
          <cell r="F60">
            <v>118.4</v>
          </cell>
        </row>
        <row r="61">
          <cell r="A61" t="str">
            <v>Oct'09</v>
          </cell>
          <cell r="B61">
            <v>96.4</v>
          </cell>
          <cell r="C61">
            <v>88</v>
          </cell>
          <cell r="D61">
            <v>90.1</v>
          </cell>
          <cell r="E61">
            <v>103.3</v>
          </cell>
          <cell r="F61">
            <v>114.3</v>
          </cell>
        </row>
        <row r="62">
          <cell r="A62" t="str">
            <v>Nov'09</v>
          </cell>
          <cell r="B62">
            <v>97.3</v>
          </cell>
          <cell r="C62">
            <v>80.099999999999994</v>
          </cell>
          <cell r="D62">
            <v>100.7</v>
          </cell>
          <cell r="E62">
            <v>105.7</v>
          </cell>
          <cell r="F62">
            <v>114.3</v>
          </cell>
        </row>
        <row r="63">
          <cell r="A63" t="str">
            <v>Dec'09</v>
          </cell>
          <cell r="B63">
            <v>98.3</v>
          </cell>
          <cell r="C63">
            <v>82.4</v>
          </cell>
          <cell r="D63">
            <v>102.8</v>
          </cell>
          <cell r="E63">
            <v>110.3</v>
          </cell>
          <cell r="F63">
            <v>121.2</v>
          </cell>
        </row>
        <row r="64">
          <cell r="A64" t="str">
            <v>Jan'10</v>
          </cell>
          <cell r="B64">
            <v>98.5</v>
          </cell>
          <cell r="C64">
            <v>91.1</v>
          </cell>
          <cell r="D64">
            <v>101.5</v>
          </cell>
          <cell r="E64">
            <v>106.5</v>
          </cell>
          <cell r="F64">
            <v>120.4</v>
          </cell>
        </row>
        <row r="65">
          <cell r="A65" t="str">
            <v>Feb'10</v>
          </cell>
          <cell r="B65">
            <v>100.1</v>
          </cell>
          <cell r="C65">
            <v>99.8</v>
          </cell>
          <cell r="D65">
            <v>105.5</v>
          </cell>
          <cell r="E65">
            <v>111.5</v>
          </cell>
          <cell r="F65">
            <v>122.7</v>
          </cell>
        </row>
        <row r="66">
          <cell r="A66" t="str">
            <v>Mar'10</v>
          </cell>
          <cell r="B66">
            <v>107</v>
          </cell>
          <cell r="C66">
            <v>98.4</v>
          </cell>
          <cell r="D66">
            <v>110.4</v>
          </cell>
          <cell r="E66">
            <v>114.5</v>
          </cell>
          <cell r="F66">
            <v>123.5</v>
          </cell>
        </row>
        <row r="67">
          <cell r="A67" t="str">
            <v>Apr'10</v>
          </cell>
          <cell r="B67">
            <v>103.5</v>
          </cell>
          <cell r="C67">
            <v>102.5</v>
          </cell>
          <cell r="D67">
            <v>110.9</v>
          </cell>
          <cell r="E67">
            <v>123.2</v>
          </cell>
          <cell r="F67">
            <v>130.4</v>
          </cell>
        </row>
        <row r="68">
          <cell r="A68" t="str">
            <v>May'10</v>
          </cell>
          <cell r="B68">
            <v>101.5</v>
          </cell>
          <cell r="C68">
            <v>104</v>
          </cell>
          <cell r="D68">
            <v>114.8</v>
          </cell>
          <cell r="E68">
            <v>115.2</v>
          </cell>
          <cell r="F68">
            <v>128</v>
          </cell>
        </row>
        <row r="69">
          <cell r="A69" t="str">
            <v>Jun'10</v>
          </cell>
          <cell r="B69">
            <v>104.9</v>
          </cell>
          <cell r="C69">
            <v>105.3</v>
          </cell>
          <cell r="D69">
            <v>120.1</v>
          </cell>
          <cell r="E69">
            <v>114.3</v>
          </cell>
          <cell r="F69">
            <v>130.80000000000001</v>
          </cell>
        </row>
        <row r="70">
          <cell r="A70" t="str">
            <v>Jul'10</v>
          </cell>
          <cell r="B70">
            <v>102.4</v>
          </cell>
          <cell r="C70">
            <v>101.3</v>
          </cell>
          <cell r="D70">
            <v>118.6</v>
          </cell>
          <cell r="E70">
            <v>118.1</v>
          </cell>
          <cell r="F70">
            <v>133.1</v>
          </cell>
        </row>
        <row r="71">
          <cell r="A71" t="str">
            <v>Aug'10</v>
          </cell>
          <cell r="B71">
            <v>103.7</v>
          </cell>
          <cell r="C71">
            <v>106.1</v>
          </cell>
          <cell r="D71">
            <v>118.2</v>
          </cell>
          <cell r="E71">
            <v>119.6</v>
          </cell>
          <cell r="F71">
            <v>134.5</v>
          </cell>
        </row>
        <row r="72">
          <cell r="A72" t="str">
            <v>Sep'10</v>
          </cell>
          <cell r="B72">
            <v>103.9</v>
          </cell>
          <cell r="C72">
            <v>102.5</v>
          </cell>
          <cell r="D72">
            <v>120.6</v>
          </cell>
          <cell r="E72">
            <v>116.4</v>
          </cell>
          <cell r="F72">
            <v>130.4</v>
          </cell>
        </row>
        <row r="73">
          <cell r="A73" t="str">
            <v>Oct'10</v>
          </cell>
          <cell r="B73">
            <v>101.2</v>
          </cell>
          <cell r="C73">
            <v>99.4</v>
          </cell>
          <cell r="D73">
            <v>123.7</v>
          </cell>
          <cell r="E73">
            <v>119.6</v>
          </cell>
          <cell r="F73">
            <v>128.5</v>
          </cell>
        </row>
        <row r="74">
          <cell r="A74" t="str">
            <v>Nov'10</v>
          </cell>
          <cell r="B74">
            <v>106.2</v>
          </cell>
          <cell r="C74">
            <v>92.9</v>
          </cell>
          <cell r="D74">
            <v>134.69999999999999</v>
          </cell>
          <cell r="E74">
            <v>129.9</v>
          </cell>
          <cell r="F74">
            <v>149.6</v>
          </cell>
        </row>
        <row r="75">
          <cell r="A75" t="str">
            <v>Dec'10</v>
          </cell>
          <cell r="B75">
            <v>113.2</v>
          </cell>
          <cell r="C75">
            <v>111.5</v>
          </cell>
          <cell r="D75">
            <v>159.6</v>
          </cell>
          <cell r="E75">
            <v>130.9</v>
          </cell>
          <cell r="F75">
            <v>149.30000000000001</v>
          </cell>
        </row>
        <row r="76">
          <cell r="A76" t="str">
            <v>Jan'11</v>
          </cell>
          <cell r="B76">
            <v>110.1</v>
          </cell>
          <cell r="C76">
            <v>108.8</v>
          </cell>
          <cell r="D76">
            <v>142.4</v>
          </cell>
          <cell r="E76">
            <v>132.4</v>
          </cell>
          <cell r="F76">
            <v>151.6</v>
          </cell>
        </row>
        <row r="77">
          <cell r="A77" t="str">
            <v>Feb'11</v>
          </cell>
          <cell r="B77">
            <v>113.1</v>
          </cell>
          <cell r="C77">
            <v>118.5</v>
          </cell>
          <cell r="D77">
            <v>136.5</v>
          </cell>
          <cell r="E77">
            <v>134</v>
          </cell>
          <cell r="F77">
            <v>148.6</v>
          </cell>
        </row>
        <row r="78">
          <cell r="A78" t="str">
            <v>Mar'11</v>
          </cell>
          <cell r="B78">
            <v>111.9</v>
          </cell>
          <cell r="C78">
            <v>125.3</v>
          </cell>
          <cell r="D78">
            <v>133.69999999999999</v>
          </cell>
          <cell r="E78">
            <v>130.19999999999999</v>
          </cell>
          <cell r="F78">
            <v>141.5</v>
          </cell>
        </row>
        <row r="79">
          <cell r="A79" t="str">
            <v>Apr'11</v>
          </cell>
          <cell r="B79">
            <v>106.7</v>
          </cell>
          <cell r="C79">
            <v>116.9</v>
          </cell>
          <cell r="D79">
            <v>134</v>
          </cell>
          <cell r="E79">
            <v>123.1</v>
          </cell>
          <cell r="F79">
            <v>141.4</v>
          </cell>
        </row>
        <row r="80">
          <cell r="A80" t="str">
            <v>May'11</v>
          </cell>
          <cell r="B80">
            <v>113.1</v>
          </cell>
          <cell r="C80">
            <v>123.8</v>
          </cell>
          <cell r="D80">
            <v>141.4</v>
          </cell>
          <cell r="E80">
            <v>127.1</v>
          </cell>
          <cell r="F80">
            <v>144.5</v>
          </cell>
        </row>
        <row r="81">
          <cell r="A81" t="str">
            <v>Jun'11</v>
          </cell>
          <cell r="B81">
            <v>99.6</v>
          </cell>
          <cell r="C81">
            <v>117.5</v>
          </cell>
          <cell r="D81">
            <v>133.5</v>
          </cell>
          <cell r="E81">
            <v>122</v>
          </cell>
          <cell r="F81">
            <v>139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2"/>
      <sheetName val="a3"/>
      <sheetName val="a4"/>
      <sheetName val="a5"/>
      <sheetName val="t1"/>
      <sheetName val="t2"/>
      <sheetName val="t3"/>
      <sheetName val="FeriSpec"/>
      <sheetName val="FERI m"/>
      <sheetName val="FERI 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Titel</v>
          </cell>
        </row>
      </sheetData>
      <sheetData sheetId="10">
        <row r="1">
          <cell r="A1" t="str">
            <v>Titel</v>
          </cell>
          <cell r="B1" t="str">
            <v>Deutschland, Gesamt</v>
          </cell>
          <cell r="C1" t="str">
            <v>Deutschland, Gesamt</v>
          </cell>
          <cell r="D1" t="str">
            <v>Deutschland, Gesamt</v>
          </cell>
        </row>
        <row r="2">
          <cell r="A2" t="str">
            <v>Untertitel</v>
          </cell>
          <cell r="B2" t="str">
            <v>Employment; Mn, sa;</v>
          </cell>
          <cell r="C2" t="str">
            <v>Production; Total industry; 2005=100, sa;</v>
          </cell>
          <cell r="D2" t="str">
            <v>Employment; Domestic; Mn, sa;</v>
          </cell>
        </row>
        <row r="3">
          <cell r="A3" t="str">
            <v>Transformation</v>
          </cell>
          <cell r="B3" t="str">
            <v>-</v>
          </cell>
          <cell r="C3" t="str">
            <v>-</v>
          </cell>
          <cell r="D3" t="str">
            <v>-</v>
          </cell>
        </row>
        <row r="4">
          <cell r="A4" t="str">
            <v>Q1/95</v>
          </cell>
          <cell r="B4">
            <v>37.706000000000003</v>
          </cell>
          <cell r="C4">
            <v>86.7</v>
          </cell>
          <cell r="D4">
            <v>37.771000000000001</v>
          </cell>
        </row>
        <row r="5">
          <cell r="A5" t="str">
            <v>Q2/95</v>
          </cell>
          <cell r="B5">
            <v>37.725000000000001</v>
          </cell>
          <cell r="C5">
            <v>87.2</v>
          </cell>
          <cell r="D5">
            <v>37.793999999999997</v>
          </cell>
        </row>
        <row r="6">
          <cell r="A6" t="str">
            <v>Q3/95</v>
          </cell>
          <cell r="B6">
            <v>37.720999999999997</v>
          </cell>
          <cell r="C6">
            <v>86.3</v>
          </cell>
          <cell r="D6">
            <v>37.792999999999999</v>
          </cell>
        </row>
        <row r="7">
          <cell r="A7" t="str">
            <v>Q4/95</v>
          </cell>
          <cell r="B7">
            <v>37.750999999999998</v>
          </cell>
          <cell r="C7">
            <v>85.2</v>
          </cell>
          <cell r="D7">
            <v>37.835000000000001</v>
          </cell>
        </row>
        <row r="8">
          <cell r="A8" t="str">
            <v>Q1/96</v>
          </cell>
          <cell r="B8">
            <v>37.710999999999999</v>
          </cell>
          <cell r="C8">
            <v>83.8</v>
          </cell>
          <cell r="D8">
            <v>37.786999999999999</v>
          </cell>
        </row>
        <row r="9">
          <cell r="A9" t="str">
            <v>Q2/96</v>
          </cell>
          <cell r="B9">
            <v>37.741999999999997</v>
          </cell>
          <cell r="C9">
            <v>86</v>
          </cell>
          <cell r="D9">
            <v>37.826999999999998</v>
          </cell>
        </row>
        <row r="10">
          <cell r="A10" t="str">
            <v>Q3/96</v>
          </cell>
          <cell r="B10">
            <v>37.688000000000002</v>
          </cell>
          <cell r="C10">
            <v>86.6</v>
          </cell>
          <cell r="D10">
            <v>37.764000000000003</v>
          </cell>
        </row>
        <row r="11">
          <cell r="A11" t="str">
            <v>Q4/96</v>
          </cell>
          <cell r="B11">
            <v>37.618000000000002</v>
          </cell>
          <cell r="C11">
            <v>86.7</v>
          </cell>
          <cell r="D11">
            <v>37.694000000000003</v>
          </cell>
        </row>
        <row r="12">
          <cell r="A12" t="str">
            <v>Q1/97</v>
          </cell>
          <cell r="B12">
            <v>37.567999999999998</v>
          </cell>
          <cell r="C12">
            <v>86.1</v>
          </cell>
          <cell r="D12">
            <v>37.648000000000003</v>
          </cell>
        </row>
        <row r="13">
          <cell r="A13" t="str">
            <v>Q2/97</v>
          </cell>
          <cell r="B13">
            <v>37.613999999999997</v>
          </cell>
          <cell r="C13">
            <v>87.5</v>
          </cell>
          <cell r="D13">
            <v>37.698</v>
          </cell>
        </row>
        <row r="14">
          <cell r="A14" t="str">
            <v>Q3/97</v>
          </cell>
          <cell r="B14">
            <v>37.667999999999999</v>
          </cell>
          <cell r="C14">
            <v>88.2</v>
          </cell>
          <cell r="D14">
            <v>37.756999999999998</v>
          </cell>
        </row>
        <row r="15">
          <cell r="A15" t="str">
            <v>Q4/97</v>
          </cell>
          <cell r="B15">
            <v>37.658000000000001</v>
          </cell>
          <cell r="C15">
            <v>89.4</v>
          </cell>
          <cell r="D15">
            <v>37.747</v>
          </cell>
        </row>
        <row r="16">
          <cell r="A16" t="str">
            <v>Q1/98</v>
          </cell>
          <cell r="B16">
            <v>37.771000000000001</v>
          </cell>
          <cell r="C16">
            <v>90.7</v>
          </cell>
          <cell r="D16">
            <v>37.856000000000002</v>
          </cell>
        </row>
        <row r="17">
          <cell r="A17" t="str">
            <v>Q2/98</v>
          </cell>
          <cell r="B17">
            <v>37.957999999999998</v>
          </cell>
          <cell r="C17">
            <v>90.7</v>
          </cell>
          <cell r="D17">
            <v>38.048999999999999</v>
          </cell>
        </row>
        <row r="18">
          <cell r="A18" t="str">
            <v>Q3/98</v>
          </cell>
          <cell r="B18">
            <v>38.162999999999997</v>
          </cell>
          <cell r="C18">
            <v>91</v>
          </cell>
          <cell r="D18">
            <v>38.26</v>
          </cell>
        </row>
        <row r="19">
          <cell r="A19" t="str">
            <v>Q4/98</v>
          </cell>
          <cell r="B19">
            <v>38.323</v>
          </cell>
          <cell r="C19">
            <v>89.6</v>
          </cell>
          <cell r="D19">
            <v>38.415999999999997</v>
          </cell>
        </row>
        <row r="20">
          <cell r="A20" t="str">
            <v>Q1/99</v>
          </cell>
          <cell r="B20">
            <v>38.412999999999997</v>
          </cell>
          <cell r="C20">
            <v>90.1</v>
          </cell>
          <cell r="D20">
            <v>38.509</v>
          </cell>
        </row>
        <row r="21">
          <cell r="A21" t="str">
            <v>Q2/99</v>
          </cell>
          <cell r="B21">
            <v>38.423000000000002</v>
          </cell>
          <cell r="C21">
            <v>90.8</v>
          </cell>
          <cell r="D21">
            <v>38.508000000000003</v>
          </cell>
        </row>
        <row r="22">
          <cell r="A22" t="str">
            <v>Q3/99</v>
          </cell>
          <cell r="B22">
            <v>38.74</v>
          </cell>
          <cell r="C22">
            <v>92</v>
          </cell>
          <cell r="D22">
            <v>38.844999999999999</v>
          </cell>
        </row>
        <row r="23">
          <cell r="A23" t="str">
            <v>Q4/99</v>
          </cell>
          <cell r="B23">
            <v>38.884</v>
          </cell>
          <cell r="C23">
            <v>92.8</v>
          </cell>
          <cell r="D23">
            <v>39.012</v>
          </cell>
        </row>
        <row r="24">
          <cell r="A24" t="str">
            <v>Q1/00</v>
          </cell>
          <cell r="B24">
            <v>39.067</v>
          </cell>
          <cell r="C24">
            <v>93.4</v>
          </cell>
          <cell r="D24">
            <v>39.197000000000003</v>
          </cell>
        </row>
        <row r="25">
          <cell r="A25" t="str">
            <v>Q2/00</v>
          </cell>
          <cell r="B25">
            <v>39.226999999999997</v>
          </cell>
          <cell r="C25">
            <v>95.6</v>
          </cell>
          <cell r="D25">
            <v>39.347999999999999</v>
          </cell>
        </row>
        <row r="26">
          <cell r="A26" t="str">
            <v>Q3/00</v>
          </cell>
          <cell r="B26">
            <v>39.295000000000002</v>
          </cell>
          <cell r="C26">
            <v>97</v>
          </cell>
          <cell r="D26">
            <v>39.427999999999997</v>
          </cell>
        </row>
        <row r="27">
          <cell r="A27" t="str">
            <v>Q4/00</v>
          </cell>
          <cell r="B27">
            <v>39.438000000000002</v>
          </cell>
          <cell r="C27">
            <v>97.2</v>
          </cell>
          <cell r="D27">
            <v>39.555999999999997</v>
          </cell>
        </row>
        <row r="28">
          <cell r="A28" t="str">
            <v>Q1/01</v>
          </cell>
          <cell r="B28">
            <v>39.345999999999997</v>
          </cell>
          <cell r="C28">
            <v>97.5</v>
          </cell>
          <cell r="D28">
            <v>39.505000000000003</v>
          </cell>
        </row>
        <row r="29">
          <cell r="A29" t="str">
            <v>Q2/01</v>
          </cell>
          <cell r="B29">
            <v>39.362000000000002</v>
          </cell>
          <cell r="C29">
            <v>96</v>
          </cell>
          <cell r="D29">
            <v>39.51</v>
          </cell>
        </row>
        <row r="30">
          <cell r="A30" t="str">
            <v>Q3/01</v>
          </cell>
          <cell r="B30">
            <v>39.322000000000003</v>
          </cell>
          <cell r="C30">
            <v>95.3</v>
          </cell>
          <cell r="D30">
            <v>39.451999999999998</v>
          </cell>
        </row>
        <row r="31">
          <cell r="A31" t="str">
            <v>Q4/01</v>
          </cell>
          <cell r="B31">
            <v>39.345999999999997</v>
          </cell>
          <cell r="C31">
            <v>93.5</v>
          </cell>
          <cell r="D31">
            <v>39.475000000000001</v>
          </cell>
        </row>
        <row r="32">
          <cell r="A32" t="str">
            <v>Q1/02</v>
          </cell>
          <cell r="B32">
            <v>39.347000000000001</v>
          </cell>
          <cell r="C32">
            <v>93.8</v>
          </cell>
          <cell r="D32">
            <v>39.470999999999997</v>
          </cell>
        </row>
        <row r="33">
          <cell r="A33" t="str">
            <v>Q2/02</v>
          </cell>
          <cell r="B33">
            <v>39.195999999999998</v>
          </cell>
          <cell r="C33">
            <v>94.3</v>
          </cell>
          <cell r="D33">
            <v>39.347000000000001</v>
          </cell>
        </row>
        <row r="34">
          <cell r="A34" t="str">
            <v>Q3/02</v>
          </cell>
          <cell r="B34">
            <v>39.043999999999997</v>
          </cell>
          <cell r="C34">
            <v>94.8</v>
          </cell>
          <cell r="D34">
            <v>39.18</v>
          </cell>
        </row>
        <row r="35">
          <cell r="A35" t="str">
            <v>Q4/02</v>
          </cell>
          <cell r="B35">
            <v>38.918999999999997</v>
          </cell>
          <cell r="C35">
            <v>94.3</v>
          </cell>
          <cell r="D35">
            <v>39.034999999999997</v>
          </cell>
        </row>
        <row r="36">
          <cell r="A36" t="str">
            <v>Q1/03</v>
          </cell>
          <cell r="B36">
            <v>38.866999999999997</v>
          </cell>
          <cell r="C36">
            <v>94.6</v>
          </cell>
          <cell r="D36">
            <v>38.99</v>
          </cell>
        </row>
        <row r="37">
          <cell r="A37" t="str">
            <v>Q2/03</v>
          </cell>
          <cell r="B37">
            <v>38.786000000000001</v>
          </cell>
          <cell r="C37">
            <v>93.9</v>
          </cell>
          <cell r="D37">
            <v>38.920999999999999</v>
          </cell>
        </row>
        <row r="38">
          <cell r="A38" t="str">
            <v>Q3/03</v>
          </cell>
          <cell r="B38">
            <v>38.764000000000003</v>
          </cell>
          <cell r="C38">
            <v>93.7</v>
          </cell>
          <cell r="D38">
            <v>38.89</v>
          </cell>
        </row>
        <row r="39">
          <cell r="A39" t="str">
            <v>Q4/03</v>
          </cell>
          <cell r="B39">
            <v>38.755000000000003</v>
          </cell>
          <cell r="C39">
            <v>95.7</v>
          </cell>
          <cell r="D39">
            <v>38.872999999999998</v>
          </cell>
        </row>
        <row r="40">
          <cell r="A40" t="str">
            <v>Q1/04</v>
          </cell>
          <cell r="B40">
            <v>38.881999999999998</v>
          </cell>
          <cell r="C40">
            <v>95.9</v>
          </cell>
          <cell r="D40">
            <v>39</v>
          </cell>
        </row>
        <row r="41">
          <cell r="A41" t="str">
            <v>Q2/04</v>
          </cell>
          <cell r="B41">
            <v>38.92</v>
          </cell>
          <cell r="C41">
            <v>97.1</v>
          </cell>
          <cell r="D41">
            <v>39.048000000000002</v>
          </cell>
        </row>
        <row r="42">
          <cell r="A42" t="str">
            <v>Q3/04</v>
          </cell>
          <cell r="B42">
            <v>38.932000000000002</v>
          </cell>
          <cell r="C42">
            <v>97.3</v>
          </cell>
          <cell r="D42">
            <v>39.049999999999997</v>
          </cell>
        </row>
        <row r="43">
          <cell r="A43" t="str">
            <v>Q4/04</v>
          </cell>
          <cell r="B43">
            <v>38.927999999999997</v>
          </cell>
          <cell r="C43">
            <v>96.9</v>
          </cell>
          <cell r="D43">
            <v>39.039000000000001</v>
          </cell>
        </row>
        <row r="44">
          <cell r="A44" t="str">
            <v>Q1/05</v>
          </cell>
          <cell r="B44">
            <v>38.825000000000003</v>
          </cell>
          <cell r="C44">
            <v>97.7</v>
          </cell>
          <cell r="D44">
            <v>38.933999999999997</v>
          </cell>
        </row>
        <row r="45">
          <cell r="A45" t="str">
            <v>Q2/05</v>
          </cell>
          <cell r="B45">
            <v>38.807000000000002</v>
          </cell>
          <cell r="C45">
            <v>98.8</v>
          </cell>
          <cell r="D45">
            <v>38.917000000000002</v>
          </cell>
        </row>
        <row r="46">
          <cell r="A46" t="str">
            <v>Q3/05</v>
          </cell>
          <cell r="B46">
            <v>38.880000000000003</v>
          </cell>
          <cell r="C46">
            <v>100.1</v>
          </cell>
          <cell r="D46">
            <v>38.993000000000002</v>
          </cell>
        </row>
        <row r="47">
          <cell r="A47" t="str">
            <v>Q4/05</v>
          </cell>
          <cell r="B47">
            <v>38.970999999999997</v>
          </cell>
          <cell r="C47">
            <v>101.9</v>
          </cell>
          <cell r="D47">
            <v>39.063000000000002</v>
          </cell>
        </row>
        <row r="48">
          <cell r="A48" t="str">
            <v>Q1/06</v>
          </cell>
          <cell r="B48">
            <v>38.859000000000002</v>
          </cell>
          <cell r="C48">
            <v>101.9</v>
          </cell>
          <cell r="D48">
            <v>38.94</v>
          </cell>
        </row>
        <row r="49">
          <cell r="A49" t="str">
            <v>Q2/06</v>
          </cell>
          <cell r="B49">
            <v>39.042000000000002</v>
          </cell>
          <cell r="C49">
            <v>104.6</v>
          </cell>
          <cell r="D49">
            <v>39.125</v>
          </cell>
        </row>
        <row r="50">
          <cell r="A50" t="str">
            <v>Q3/06</v>
          </cell>
          <cell r="B50">
            <v>39.216999999999999</v>
          </cell>
          <cell r="C50">
            <v>106.8</v>
          </cell>
          <cell r="D50">
            <v>39.283000000000001</v>
          </cell>
        </row>
        <row r="51">
          <cell r="A51" t="str">
            <v>Q4/06</v>
          </cell>
          <cell r="B51">
            <v>39.347000000000001</v>
          </cell>
          <cell r="C51">
            <v>108</v>
          </cell>
          <cell r="D51">
            <v>39.420999999999999</v>
          </cell>
        </row>
        <row r="52">
          <cell r="A52" t="str">
            <v>Q1/07</v>
          </cell>
          <cell r="B52">
            <v>39.597999999999999</v>
          </cell>
          <cell r="C52">
            <v>109.8</v>
          </cell>
          <cell r="D52">
            <v>39.664999999999999</v>
          </cell>
        </row>
        <row r="53">
          <cell r="A53" t="str">
            <v>Q2/07</v>
          </cell>
          <cell r="B53">
            <v>39.747</v>
          </cell>
          <cell r="C53">
            <v>110.5</v>
          </cell>
          <cell r="D53">
            <v>39.802999999999997</v>
          </cell>
        </row>
        <row r="54">
          <cell r="A54" t="str">
            <v>Q3/07</v>
          </cell>
          <cell r="B54">
            <v>39.837000000000003</v>
          </cell>
          <cell r="C54">
            <v>112.5</v>
          </cell>
          <cell r="D54">
            <v>39.909999999999997</v>
          </cell>
        </row>
        <row r="55">
          <cell r="A55" t="str">
            <v>Q4/07</v>
          </cell>
          <cell r="B55">
            <v>39.984999999999999</v>
          </cell>
          <cell r="C55">
            <v>113.5</v>
          </cell>
          <cell r="D55">
            <v>40.052999999999997</v>
          </cell>
        </row>
        <row r="56">
          <cell r="A56" t="str">
            <v>Q1/08</v>
          </cell>
          <cell r="B56">
            <v>40.19</v>
          </cell>
          <cell r="C56">
            <v>115.1</v>
          </cell>
          <cell r="D56">
            <v>40.249000000000002</v>
          </cell>
        </row>
        <row r="57">
          <cell r="A57" t="str">
            <v>Q2/08</v>
          </cell>
          <cell r="B57">
            <v>40.256999999999998</v>
          </cell>
          <cell r="C57">
            <v>113.6</v>
          </cell>
          <cell r="D57">
            <v>40.304000000000002</v>
          </cell>
        </row>
        <row r="58">
          <cell r="A58" t="str">
            <v>Q3/08</v>
          </cell>
          <cell r="B58">
            <v>40.351999999999997</v>
          </cell>
          <cell r="C58">
            <v>112.3</v>
          </cell>
          <cell r="D58">
            <v>40.4</v>
          </cell>
        </row>
        <row r="59">
          <cell r="A59" t="str">
            <v>Q4/08</v>
          </cell>
          <cell r="B59">
            <v>40.390999999999998</v>
          </cell>
          <cell r="C59">
            <v>105.1</v>
          </cell>
          <cell r="D59">
            <v>40.444000000000003</v>
          </cell>
        </row>
        <row r="60">
          <cell r="A60" t="str">
            <v>Q1/09</v>
          </cell>
          <cell r="B60">
            <v>40.405000000000001</v>
          </cell>
          <cell r="C60">
            <v>92.6</v>
          </cell>
          <cell r="D60">
            <v>40.457999999999998</v>
          </cell>
        </row>
        <row r="61">
          <cell r="A61" t="str">
            <v>Q2/09</v>
          </cell>
          <cell r="B61">
            <v>40.308999999999997</v>
          </cell>
          <cell r="C61">
            <v>92.3</v>
          </cell>
          <cell r="D61">
            <v>40.36</v>
          </cell>
        </row>
        <row r="62">
          <cell r="A62" t="str">
            <v>Q3/09</v>
          </cell>
          <cell r="B62">
            <v>40.270000000000003</v>
          </cell>
          <cell r="C62">
            <v>95.4</v>
          </cell>
          <cell r="D62">
            <v>40.317999999999998</v>
          </cell>
        </row>
        <row r="63">
          <cell r="A63" t="str">
            <v>Q4/09</v>
          </cell>
          <cell r="B63">
            <v>40.313000000000002</v>
          </cell>
          <cell r="C63">
            <v>96.8</v>
          </cell>
          <cell r="D63">
            <v>40.353000000000002</v>
          </cell>
        </row>
        <row r="64">
          <cell r="A64" t="str">
            <v>Q1/10</v>
          </cell>
          <cell r="B64">
            <v>40.322000000000003</v>
          </cell>
          <cell r="C64">
            <v>98.1</v>
          </cell>
          <cell r="D64">
            <v>40.363</v>
          </cell>
        </row>
        <row r="65">
          <cell r="A65" t="str">
            <v>Q2/10</v>
          </cell>
          <cell r="B65">
            <v>40.512999999999998</v>
          </cell>
          <cell r="C65">
            <v>103.6</v>
          </cell>
          <cell r="D65">
            <v>40.552</v>
          </cell>
        </row>
        <row r="66">
          <cell r="A66" t="str">
            <v>Q3/10</v>
          </cell>
          <cell r="B66">
            <v>40.646999999999998</v>
          </cell>
          <cell r="C66">
            <v>105.2</v>
          </cell>
          <cell r="D66">
            <v>40.686999999999998</v>
          </cell>
        </row>
        <row r="67">
          <cell r="A67" t="str">
            <v>Q4/10</v>
          </cell>
          <cell r="B67">
            <v>40.78</v>
          </cell>
          <cell r="C67">
            <v>108.2</v>
          </cell>
          <cell r="D67">
            <v>40.808999999999997</v>
          </cell>
        </row>
        <row r="68">
          <cell r="A68" t="str">
            <v>Q1/11</v>
          </cell>
          <cell r="B68">
            <v>40.923999999999999</v>
          </cell>
          <cell r="C68">
            <v>110.7</v>
          </cell>
          <cell r="D68">
            <v>40.956000000000003</v>
          </cell>
        </row>
        <row r="69">
          <cell r="A69" t="str">
            <v>Q2/11</v>
          </cell>
          <cell r="B69">
            <v>41.064</v>
          </cell>
          <cell r="C69">
            <v>111.9</v>
          </cell>
          <cell r="D69">
            <v>41.103999999999999</v>
          </cell>
        </row>
        <row r="70">
          <cell r="A70" t="str">
            <v>Q3/11</v>
          </cell>
          <cell r="B70">
            <v>41.185000000000002</v>
          </cell>
          <cell r="C70">
            <v>113.8</v>
          </cell>
          <cell r="D70">
            <v>41.234999999999999</v>
          </cell>
        </row>
        <row r="71">
          <cell r="A71" t="str">
            <v>Q4/11</v>
          </cell>
          <cell r="B71">
            <v>41.292999999999999</v>
          </cell>
          <cell r="C71">
            <v>111.9</v>
          </cell>
          <cell r="D71">
            <v>41.360999999999997</v>
          </cell>
        </row>
        <row r="72">
          <cell r="A72" t="str">
            <v>Q1/12</v>
          </cell>
          <cell r="B72">
            <v>41.470999999999997</v>
          </cell>
          <cell r="C72">
            <v>111.5</v>
          </cell>
          <cell r="D72">
            <v>41.526000000000003</v>
          </cell>
        </row>
        <row r="73">
          <cell r="A73" t="str">
            <v>Q2/12</v>
          </cell>
          <cell r="B73">
            <v>41.569000000000003</v>
          </cell>
          <cell r="C73">
            <v>111.7</v>
          </cell>
          <cell r="D73">
            <v>41.615000000000002</v>
          </cell>
        </row>
        <row r="74">
          <cell r="A74" t="str">
            <v>Q3/12</v>
          </cell>
        </row>
        <row r="75">
          <cell r="A75" t="str">
            <v>Q4/12</v>
          </cell>
        </row>
        <row r="76">
          <cell r="A76" t="str">
            <v>Q1/13</v>
          </cell>
        </row>
        <row r="77">
          <cell r="A77" t="str">
            <v>Q2/13</v>
          </cell>
        </row>
        <row r="78">
          <cell r="A78" t="str">
            <v>Q3/13</v>
          </cell>
        </row>
        <row r="79">
          <cell r="A79" t="str">
            <v>Q4/13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_Übersicht_nsb_Bericht"/>
      <sheetName val="FeriSpec"/>
      <sheetName val="Tabelle1"/>
      <sheetName val="IND_Übersicht_nsb_Bericht (2)"/>
      <sheetName val="Auftragseingänge"/>
      <sheetName val="Bundestagswahl"/>
    </sheetNames>
    <sheetDataSet>
      <sheetData sheetId="0" refreshError="1"/>
      <sheetData sheetId="1" refreshError="1"/>
      <sheetData sheetId="2">
        <row r="1">
          <cell r="AA1" t="str">
            <v>Titel</v>
          </cell>
          <cell r="BA1" t="str">
            <v>Titel</v>
          </cell>
          <cell r="BB1" t="str">
            <v>Germany</v>
          </cell>
          <cell r="BC1" t="str">
            <v>Germany</v>
          </cell>
          <cell r="BD1" t="str">
            <v>Germany</v>
          </cell>
          <cell r="BE1" t="str">
            <v>Germany</v>
          </cell>
          <cell r="BF1" t="str">
            <v>Germany</v>
          </cell>
          <cell r="BG1" t="str">
            <v>Germany</v>
          </cell>
          <cell r="BH1" t="str">
            <v>Germany</v>
          </cell>
          <cell r="BI1" t="str">
            <v>Deutschland, Gesamt</v>
          </cell>
          <cell r="BJ1" t="str">
            <v>Deutschland, Gesamt</v>
          </cell>
        </row>
        <row r="2">
          <cell r="BA2" t="str">
            <v>Untertitel</v>
          </cell>
          <cell r="BB2" t="str">
            <v>Major purchases planned; next 12 mo.; Consumers; Balance, %, sa;</v>
          </cell>
          <cell r="BC2" t="str">
            <v>Major purchases intended; currently; Consumers; Balance, %, sa;</v>
          </cell>
          <cell r="BD2" t="str">
            <v>Consumer confidence; Balance, %, sa;</v>
          </cell>
          <cell r="BE2" t="str">
            <v>Price trend assessment, last 12 mo.; Consumers; Balance, %, sa;</v>
          </cell>
          <cell r="BF2" t="str">
            <v>Price trend expectations, next 12 mo.; Consumers; Balance, %, sa;</v>
          </cell>
          <cell r="BG2" t="str">
            <v>Financial situation, last 12 mo.; Consumers; Balance, %, sa;</v>
          </cell>
          <cell r="BH2" t="str">
            <v>Financial situation, next 12 mo.; Consumers; Balance, %, sa;</v>
          </cell>
          <cell r="BI2" t="str">
            <v>Consumer climate; 2000=100, sa;;</v>
          </cell>
          <cell r="BJ2" t="str">
            <v>Consumer climate; Balance, %, sa;</v>
          </cell>
        </row>
        <row r="3">
          <cell r="BA3" t="str">
            <v>Transformation</v>
          </cell>
          <cell r="BB3" t="str">
            <v>-</v>
          </cell>
          <cell r="BC3" t="str">
            <v>-</v>
          </cell>
          <cell r="BD3" t="str">
            <v>-</v>
          </cell>
          <cell r="BE3" t="str">
            <v>-</v>
          </cell>
          <cell r="BF3" t="str">
            <v>-</v>
          </cell>
          <cell r="BG3" t="str">
            <v>-</v>
          </cell>
          <cell r="BH3" t="str">
            <v>-</v>
          </cell>
          <cell r="BI3" t="str">
            <v>-</v>
          </cell>
          <cell r="BJ3" t="str">
            <v>-</v>
          </cell>
        </row>
        <row r="4">
          <cell r="BA4" t="str">
            <v>Jan'91</v>
          </cell>
          <cell r="BB4">
            <v>-17.600000000000001</v>
          </cell>
          <cell r="BC4">
            <v>-13.5</v>
          </cell>
          <cell r="BD4">
            <v>-5.9</v>
          </cell>
          <cell r="BE4">
            <v>26.9</v>
          </cell>
          <cell r="BF4">
            <v>52.7</v>
          </cell>
          <cell r="BG4">
            <v>0.4</v>
          </cell>
          <cell r="BH4">
            <v>-0.8</v>
          </cell>
          <cell r="BJ4">
            <v>-5.9</v>
          </cell>
        </row>
        <row r="5">
          <cell r="BA5" t="str">
            <v>Feb'91</v>
          </cell>
          <cell r="BB5">
            <v>-16.100000000000001</v>
          </cell>
          <cell r="BC5">
            <v>-12</v>
          </cell>
          <cell r="BD5">
            <v>-8.3000000000000007</v>
          </cell>
          <cell r="BE5">
            <v>25.3</v>
          </cell>
          <cell r="BF5">
            <v>55.5</v>
          </cell>
          <cell r="BG5">
            <v>0.3</v>
          </cell>
          <cell r="BH5">
            <v>-2.1</v>
          </cell>
          <cell r="BJ5">
            <v>-8.3000000000000007</v>
          </cell>
        </row>
        <row r="6">
          <cell r="BA6" t="str">
            <v>Mar'91</v>
          </cell>
          <cell r="BB6">
            <v>-19.3</v>
          </cell>
          <cell r="BC6">
            <v>-6.9</v>
          </cell>
          <cell r="BD6">
            <v>-12.1</v>
          </cell>
          <cell r="BE6">
            <v>28.7</v>
          </cell>
          <cell r="BF6">
            <v>57.9</v>
          </cell>
          <cell r="BG6">
            <v>-2.9</v>
          </cell>
          <cell r="BH6">
            <v>-7.2</v>
          </cell>
          <cell r="BJ6">
            <v>-12.1</v>
          </cell>
        </row>
        <row r="7">
          <cell r="BA7" t="str">
            <v>Apr'91</v>
          </cell>
          <cell r="BB7">
            <v>-20.2</v>
          </cell>
          <cell r="BC7">
            <v>-9.8000000000000007</v>
          </cell>
          <cell r="BD7">
            <v>-10.6</v>
          </cell>
          <cell r="BE7">
            <v>29</v>
          </cell>
          <cell r="BF7">
            <v>50</v>
          </cell>
          <cell r="BG7">
            <v>-2</v>
          </cell>
          <cell r="BH7">
            <v>-3.6</v>
          </cell>
          <cell r="BJ7">
            <v>-10.6</v>
          </cell>
        </row>
        <row r="8">
          <cell r="BA8" t="str">
            <v>May'91</v>
          </cell>
          <cell r="BB8">
            <v>-17.7</v>
          </cell>
          <cell r="BC8">
            <v>-8.6</v>
          </cell>
          <cell r="BD8">
            <v>-9.4</v>
          </cell>
          <cell r="BE8">
            <v>31.4</v>
          </cell>
          <cell r="BF8">
            <v>53.5</v>
          </cell>
          <cell r="BG8">
            <v>-1.4</v>
          </cell>
          <cell r="BH8">
            <v>-2.9</v>
          </cell>
          <cell r="BJ8">
            <v>-9.4</v>
          </cell>
        </row>
        <row r="9">
          <cell r="BA9" t="str">
            <v>Jun'91</v>
          </cell>
          <cell r="BB9">
            <v>-17.8</v>
          </cell>
          <cell r="BC9">
            <v>-10.199999999999999</v>
          </cell>
          <cell r="BD9">
            <v>-8.4</v>
          </cell>
          <cell r="BE9">
            <v>32.200000000000003</v>
          </cell>
          <cell r="BF9">
            <v>53.5</v>
          </cell>
          <cell r="BG9">
            <v>-3.1</v>
          </cell>
          <cell r="BH9">
            <v>-4.7</v>
          </cell>
          <cell r="BJ9">
            <v>-8.4</v>
          </cell>
        </row>
        <row r="10">
          <cell r="BA10" t="str">
            <v>Jul'91</v>
          </cell>
          <cell r="BB10">
            <v>-19.7</v>
          </cell>
          <cell r="BC10">
            <v>-15.6</v>
          </cell>
          <cell r="BD10">
            <v>-14.7</v>
          </cell>
          <cell r="BE10">
            <v>45.4</v>
          </cell>
          <cell r="BF10">
            <v>57.5</v>
          </cell>
          <cell r="BG10">
            <v>-11.2</v>
          </cell>
          <cell r="BH10">
            <v>-11.6</v>
          </cell>
          <cell r="BJ10">
            <v>-14.7</v>
          </cell>
        </row>
        <row r="11">
          <cell r="BA11" t="str">
            <v>Aug'91</v>
          </cell>
          <cell r="BB11">
            <v>-21</v>
          </cell>
          <cell r="BC11">
            <v>-13.5</v>
          </cell>
          <cell r="BD11">
            <v>-15.3</v>
          </cell>
          <cell r="BE11">
            <v>50.1</v>
          </cell>
          <cell r="BF11">
            <v>57.4</v>
          </cell>
          <cell r="BG11">
            <v>-13.4</v>
          </cell>
          <cell r="BH11">
            <v>-10.7</v>
          </cell>
          <cell r="BJ11">
            <v>-15.3</v>
          </cell>
        </row>
        <row r="12">
          <cell r="BA12" t="str">
            <v>Sep'91</v>
          </cell>
          <cell r="BB12">
            <v>-20.399999999999999</v>
          </cell>
          <cell r="BC12">
            <v>-15.6</v>
          </cell>
          <cell r="BD12">
            <v>-9.9</v>
          </cell>
          <cell r="BE12">
            <v>48</v>
          </cell>
          <cell r="BF12">
            <v>53.2</v>
          </cell>
          <cell r="BG12">
            <v>-13</v>
          </cell>
          <cell r="BH12">
            <v>-8.9</v>
          </cell>
          <cell r="BJ12">
            <v>-9.9</v>
          </cell>
        </row>
        <row r="13">
          <cell r="BA13" t="str">
            <v>Oct'91</v>
          </cell>
          <cell r="BB13">
            <v>-20</v>
          </cell>
          <cell r="BC13">
            <v>-16.899999999999999</v>
          </cell>
          <cell r="BD13">
            <v>-9.1</v>
          </cell>
          <cell r="BE13">
            <v>45.7</v>
          </cell>
          <cell r="BF13">
            <v>48.3</v>
          </cell>
          <cell r="BG13">
            <v>-13.4</v>
          </cell>
          <cell r="BH13">
            <v>-8.3000000000000007</v>
          </cell>
          <cell r="BJ13">
            <v>-9.1</v>
          </cell>
        </row>
        <row r="14">
          <cell r="BA14" t="str">
            <v>Nov'91</v>
          </cell>
          <cell r="BB14">
            <v>-23.5</v>
          </cell>
          <cell r="BC14">
            <v>-17</v>
          </cell>
          <cell r="BD14">
            <v>-9.3000000000000007</v>
          </cell>
          <cell r="BE14">
            <v>45.7</v>
          </cell>
          <cell r="BF14">
            <v>48.1</v>
          </cell>
          <cell r="BG14">
            <v>-13.4</v>
          </cell>
          <cell r="BH14">
            <v>-7.6</v>
          </cell>
          <cell r="BJ14">
            <v>-9.3000000000000007</v>
          </cell>
        </row>
        <row r="15">
          <cell r="BA15" t="str">
            <v>Dec'91</v>
          </cell>
          <cell r="BB15">
            <v>-19.100000000000001</v>
          </cell>
          <cell r="BC15">
            <v>-12</v>
          </cell>
          <cell r="BD15">
            <v>-9.8000000000000007</v>
          </cell>
          <cell r="BE15">
            <v>46.9</v>
          </cell>
          <cell r="BF15">
            <v>48.9</v>
          </cell>
          <cell r="BG15">
            <v>-12.6</v>
          </cell>
          <cell r="BH15">
            <v>-6.6</v>
          </cell>
          <cell r="BJ15">
            <v>-9.8000000000000007</v>
          </cell>
        </row>
        <row r="16">
          <cell r="BA16" t="str">
            <v>Jan'92</v>
          </cell>
          <cell r="BB16">
            <v>-22</v>
          </cell>
          <cell r="BC16">
            <v>-15</v>
          </cell>
          <cell r="BD16">
            <v>-10.6</v>
          </cell>
          <cell r="BE16">
            <v>46.9</v>
          </cell>
          <cell r="BF16">
            <v>44.8</v>
          </cell>
          <cell r="BG16">
            <v>-12.4</v>
          </cell>
          <cell r="BH16">
            <v>-6.8</v>
          </cell>
          <cell r="BJ16">
            <v>-10.6</v>
          </cell>
        </row>
        <row r="17">
          <cell r="BA17" t="str">
            <v>Feb'92</v>
          </cell>
          <cell r="BB17">
            <v>-20.9</v>
          </cell>
          <cell r="BC17">
            <v>-13.6</v>
          </cell>
          <cell r="BD17">
            <v>-9.4</v>
          </cell>
          <cell r="BE17">
            <v>49.4</v>
          </cell>
          <cell r="BF17">
            <v>45.9</v>
          </cell>
          <cell r="BG17">
            <v>-10.9</v>
          </cell>
          <cell r="BH17">
            <v>-5.7</v>
          </cell>
          <cell r="BJ17">
            <v>-9.4</v>
          </cell>
        </row>
        <row r="18">
          <cell r="BA18" t="str">
            <v>Mar'92</v>
          </cell>
          <cell r="BB18">
            <v>-22.4</v>
          </cell>
          <cell r="BC18">
            <v>-15.8</v>
          </cell>
          <cell r="BD18">
            <v>-11.8</v>
          </cell>
          <cell r="BE18">
            <v>50.7</v>
          </cell>
          <cell r="BF18">
            <v>44.3</v>
          </cell>
          <cell r="BG18">
            <v>-12.9</v>
          </cell>
          <cell r="BH18">
            <v>-7</v>
          </cell>
          <cell r="BJ18">
            <v>-11.8</v>
          </cell>
        </row>
        <row r="19">
          <cell r="BA19" t="str">
            <v>Apr'92</v>
          </cell>
          <cell r="BB19">
            <v>-22.3</v>
          </cell>
          <cell r="BC19">
            <v>-17.2</v>
          </cell>
          <cell r="BD19">
            <v>-15.1</v>
          </cell>
          <cell r="BE19">
            <v>52.7</v>
          </cell>
          <cell r="BF19">
            <v>47.4</v>
          </cell>
          <cell r="BG19">
            <v>-16.899999999999999</v>
          </cell>
          <cell r="BH19">
            <v>-10.5</v>
          </cell>
          <cell r="BJ19">
            <v>-15.1</v>
          </cell>
        </row>
        <row r="20">
          <cell r="BA20" t="str">
            <v>May'92</v>
          </cell>
          <cell r="BB20">
            <v>-22.6</v>
          </cell>
          <cell r="BC20">
            <v>-18.600000000000001</v>
          </cell>
          <cell r="BD20">
            <v>-16.8</v>
          </cell>
          <cell r="BE20">
            <v>55.4</v>
          </cell>
          <cell r="BF20">
            <v>47.9</v>
          </cell>
          <cell r="BG20">
            <v>-18</v>
          </cell>
          <cell r="BH20">
            <v>-11.6</v>
          </cell>
          <cell r="BJ20">
            <v>-16.8</v>
          </cell>
        </row>
        <row r="21">
          <cell r="BA21" t="str">
            <v>Jun'92</v>
          </cell>
          <cell r="BB21">
            <v>-21.9</v>
          </cell>
          <cell r="BC21">
            <v>-18.2</v>
          </cell>
          <cell r="BD21">
            <v>-13.8</v>
          </cell>
          <cell r="BE21">
            <v>53</v>
          </cell>
          <cell r="BF21">
            <v>45.8</v>
          </cell>
          <cell r="BG21">
            <v>-17.600000000000001</v>
          </cell>
          <cell r="BH21">
            <v>-9.4</v>
          </cell>
          <cell r="BJ21">
            <v>-13.8</v>
          </cell>
        </row>
        <row r="22">
          <cell r="BA22" t="str">
            <v>Jul'92</v>
          </cell>
          <cell r="BB22">
            <v>-20.3</v>
          </cell>
          <cell r="BC22">
            <v>-15.9</v>
          </cell>
          <cell r="BD22">
            <v>-12.6</v>
          </cell>
          <cell r="BE22">
            <v>50.8</v>
          </cell>
          <cell r="BF22">
            <v>42.7</v>
          </cell>
          <cell r="BG22">
            <v>-13.7</v>
          </cell>
          <cell r="BH22">
            <v>-6.9</v>
          </cell>
          <cell r="BJ22">
            <v>-12.6</v>
          </cell>
        </row>
        <row r="23">
          <cell r="BA23" t="str">
            <v>Aug'92</v>
          </cell>
          <cell r="BB23">
            <v>-20.5</v>
          </cell>
          <cell r="BC23">
            <v>-13.9</v>
          </cell>
          <cell r="BD23">
            <v>-12.9</v>
          </cell>
          <cell r="BE23">
            <v>50.9</v>
          </cell>
          <cell r="BF23">
            <v>42.7</v>
          </cell>
          <cell r="BG23">
            <v>-11.9</v>
          </cell>
          <cell r="BH23">
            <v>-7.3</v>
          </cell>
          <cell r="BJ23">
            <v>-12.9</v>
          </cell>
        </row>
        <row r="24">
          <cell r="BA24" t="str">
            <v>Sep'92</v>
          </cell>
          <cell r="BB24">
            <v>-23.8</v>
          </cell>
          <cell r="BC24">
            <v>-15.7</v>
          </cell>
          <cell r="BD24">
            <v>-15.8</v>
          </cell>
          <cell r="BE24">
            <v>49.8</v>
          </cell>
          <cell r="BF24">
            <v>44.2</v>
          </cell>
          <cell r="BG24">
            <v>-13.7</v>
          </cell>
          <cell r="BH24">
            <v>-8.3000000000000007</v>
          </cell>
          <cell r="BJ24">
            <v>-15.8</v>
          </cell>
        </row>
        <row r="25">
          <cell r="BA25" t="str">
            <v>Oct'92</v>
          </cell>
          <cell r="BB25">
            <v>-22.1</v>
          </cell>
          <cell r="BC25">
            <v>-14.7</v>
          </cell>
          <cell r="BD25">
            <v>-18.100000000000001</v>
          </cell>
          <cell r="BE25">
            <v>47.9</v>
          </cell>
          <cell r="BF25">
            <v>46.7</v>
          </cell>
          <cell r="BG25">
            <v>-14.3</v>
          </cell>
          <cell r="BH25">
            <v>-9.9</v>
          </cell>
          <cell r="BJ25">
            <v>-18.100000000000001</v>
          </cell>
        </row>
        <row r="26">
          <cell r="BA26" t="str">
            <v>Nov'92</v>
          </cell>
          <cell r="BB26">
            <v>-24.4</v>
          </cell>
          <cell r="BC26">
            <v>-16.7</v>
          </cell>
          <cell r="BD26">
            <v>-22.6</v>
          </cell>
          <cell r="BE26">
            <v>48.9</v>
          </cell>
          <cell r="BF26">
            <v>50.7</v>
          </cell>
          <cell r="BG26">
            <v>-15.9</v>
          </cell>
          <cell r="BH26">
            <v>-12.7</v>
          </cell>
          <cell r="BJ26">
            <v>-22.6</v>
          </cell>
        </row>
        <row r="27">
          <cell r="BA27" t="str">
            <v>Dec'92</v>
          </cell>
          <cell r="BB27">
            <v>-26.2</v>
          </cell>
          <cell r="BC27">
            <v>-12.8</v>
          </cell>
          <cell r="BD27">
            <v>-26.2</v>
          </cell>
          <cell r="BE27">
            <v>49.6</v>
          </cell>
          <cell r="BF27">
            <v>51.5</v>
          </cell>
          <cell r="BG27">
            <v>-17.600000000000001</v>
          </cell>
          <cell r="BH27">
            <v>-14.1</v>
          </cell>
          <cell r="BJ27">
            <v>-26.2</v>
          </cell>
        </row>
        <row r="28">
          <cell r="BA28" t="str">
            <v>Jan'93</v>
          </cell>
          <cell r="BB28">
            <v>-26.2</v>
          </cell>
          <cell r="BC28">
            <v>-20.2</v>
          </cell>
          <cell r="BD28">
            <v>-25.7</v>
          </cell>
          <cell r="BE28">
            <v>50.2</v>
          </cell>
          <cell r="BF28">
            <v>51</v>
          </cell>
          <cell r="BG28">
            <v>-17.600000000000001</v>
          </cell>
          <cell r="BH28">
            <v>-14.6</v>
          </cell>
          <cell r="BJ28">
            <v>-25.7</v>
          </cell>
        </row>
        <row r="29">
          <cell r="BA29" t="str">
            <v>Feb'93</v>
          </cell>
          <cell r="BB29">
            <v>-24</v>
          </cell>
          <cell r="BC29">
            <v>-19.600000000000001</v>
          </cell>
          <cell r="BD29">
            <v>-24.5</v>
          </cell>
          <cell r="BE29">
            <v>51.7</v>
          </cell>
          <cell r="BF29">
            <v>48.7</v>
          </cell>
          <cell r="BG29">
            <v>-18</v>
          </cell>
          <cell r="BH29">
            <v>-13.5</v>
          </cell>
          <cell r="BJ29">
            <v>-24.5</v>
          </cell>
        </row>
        <row r="30">
          <cell r="BA30" t="str">
            <v>Mar'93</v>
          </cell>
          <cell r="BB30">
            <v>-25.4</v>
          </cell>
          <cell r="BC30">
            <v>-18.100000000000001</v>
          </cell>
          <cell r="BD30">
            <v>-27.5</v>
          </cell>
          <cell r="BE30">
            <v>51.2</v>
          </cell>
          <cell r="BF30">
            <v>47.2</v>
          </cell>
          <cell r="BG30">
            <v>-18.600000000000001</v>
          </cell>
          <cell r="BH30">
            <v>-13.2</v>
          </cell>
          <cell r="BJ30">
            <v>-27.5</v>
          </cell>
        </row>
        <row r="31">
          <cell r="BA31" t="str">
            <v>Apr'93</v>
          </cell>
          <cell r="BB31">
            <v>-26.2</v>
          </cell>
          <cell r="BC31">
            <v>-16.100000000000001</v>
          </cell>
          <cell r="BD31">
            <v>-22.9</v>
          </cell>
          <cell r="BE31">
            <v>50.5</v>
          </cell>
          <cell r="BF31">
            <v>46.1</v>
          </cell>
          <cell r="BG31">
            <v>-17.100000000000001</v>
          </cell>
          <cell r="BH31">
            <v>-11.4</v>
          </cell>
          <cell r="BJ31">
            <v>-22.9</v>
          </cell>
        </row>
        <row r="32">
          <cell r="BA32" t="str">
            <v>May'93</v>
          </cell>
          <cell r="BB32">
            <v>-25.4</v>
          </cell>
          <cell r="BC32">
            <v>-15.8</v>
          </cell>
          <cell r="BD32">
            <v>-23.7</v>
          </cell>
          <cell r="BE32">
            <v>49.3</v>
          </cell>
          <cell r="BF32">
            <v>43.1</v>
          </cell>
          <cell r="BG32">
            <v>-17.600000000000001</v>
          </cell>
          <cell r="BH32">
            <v>-11.3</v>
          </cell>
          <cell r="BJ32">
            <v>-23.7</v>
          </cell>
        </row>
        <row r="33">
          <cell r="BA33" t="str">
            <v>Jun'93</v>
          </cell>
          <cell r="BB33">
            <v>-27.7</v>
          </cell>
          <cell r="BC33">
            <v>-17.600000000000001</v>
          </cell>
          <cell r="BD33">
            <v>-23.6</v>
          </cell>
          <cell r="BE33">
            <v>46.2</v>
          </cell>
          <cell r="BF33">
            <v>44.6</v>
          </cell>
          <cell r="BG33">
            <v>-18.399999999999999</v>
          </cell>
          <cell r="BH33">
            <v>-13.1</v>
          </cell>
          <cell r="BJ33">
            <v>-23.6</v>
          </cell>
        </row>
        <row r="34">
          <cell r="BA34" t="str">
            <v>Jul'93</v>
          </cell>
          <cell r="BB34">
            <v>-29.2</v>
          </cell>
          <cell r="BC34">
            <v>-20.2</v>
          </cell>
          <cell r="BD34">
            <v>-26.2</v>
          </cell>
          <cell r="BE34">
            <v>48.9</v>
          </cell>
          <cell r="BF34">
            <v>48.1</v>
          </cell>
          <cell r="BG34">
            <v>-18.2</v>
          </cell>
          <cell r="BH34">
            <v>-14.1</v>
          </cell>
          <cell r="BJ34">
            <v>-26.2</v>
          </cell>
        </row>
        <row r="35">
          <cell r="BA35" t="str">
            <v>Aug'93</v>
          </cell>
          <cell r="BB35">
            <v>-28</v>
          </cell>
          <cell r="BC35">
            <v>-20</v>
          </cell>
          <cell r="BD35">
            <v>-25.3</v>
          </cell>
          <cell r="BE35">
            <v>46.1</v>
          </cell>
          <cell r="BF35">
            <v>45.6</v>
          </cell>
          <cell r="BG35">
            <v>-17.8</v>
          </cell>
          <cell r="BH35">
            <v>-12.3</v>
          </cell>
          <cell r="BJ35">
            <v>-25.3</v>
          </cell>
        </row>
        <row r="36">
          <cell r="BA36" t="str">
            <v>Sep'93</v>
          </cell>
          <cell r="BB36">
            <v>-24.3</v>
          </cell>
          <cell r="BC36">
            <v>-14.3</v>
          </cell>
          <cell r="BD36">
            <v>-23.4</v>
          </cell>
          <cell r="BE36">
            <v>47</v>
          </cell>
          <cell r="BF36">
            <v>45.3</v>
          </cell>
          <cell r="BG36">
            <v>-17.8</v>
          </cell>
          <cell r="BH36">
            <v>-11.8</v>
          </cell>
          <cell r="BJ36">
            <v>-23.4</v>
          </cell>
        </row>
        <row r="37">
          <cell r="BA37" t="str">
            <v>Oct'93</v>
          </cell>
          <cell r="BB37">
            <v>-28.5</v>
          </cell>
          <cell r="BC37">
            <v>-16</v>
          </cell>
          <cell r="BD37">
            <v>-26.7</v>
          </cell>
          <cell r="BE37">
            <v>43.9</v>
          </cell>
          <cell r="BF37">
            <v>46.2</v>
          </cell>
          <cell r="BG37">
            <v>-20.2</v>
          </cell>
          <cell r="BH37">
            <v>-14.3</v>
          </cell>
          <cell r="BJ37">
            <v>-26.7</v>
          </cell>
        </row>
        <row r="38">
          <cell r="BA38" t="str">
            <v>Nov'93</v>
          </cell>
          <cell r="BB38">
            <v>-27.3</v>
          </cell>
          <cell r="BC38">
            <v>-16.2</v>
          </cell>
          <cell r="BD38">
            <v>-27</v>
          </cell>
          <cell r="BE38">
            <v>44.9</v>
          </cell>
          <cell r="BF38">
            <v>43.7</v>
          </cell>
          <cell r="BG38">
            <v>-18.3</v>
          </cell>
          <cell r="BH38">
            <v>-13.8</v>
          </cell>
          <cell r="BJ38">
            <v>-27</v>
          </cell>
        </row>
        <row r="39">
          <cell r="BA39" t="str">
            <v>Dec'93</v>
          </cell>
          <cell r="BB39">
            <v>-27.2</v>
          </cell>
          <cell r="BC39">
            <v>-15.9</v>
          </cell>
          <cell r="BD39">
            <v>-25.6</v>
          </cell>
          <cell r="BE39">
            <v>41.5</v>
          </cell>
          <cell r="BF39">
            <v>43.5</v>
          </cell>
          <cell r="BG39">
            <v>-20.2</v>
          </cell>
          <cell r="BH39">
            <v>-14.3</v>
          </cell>
          <cell r="BJ39">
            <v>-25.6</v>
          </cell>
        </row>
        <row r="40">
          <cell r="BA40" t="str">
            <v>Jan'94</v>
          </cell>
          <cell r="BB40">
            <v>-28.4</v>
          </cell>
          <cell r="BC40">
            <v>-17.3</v>
          </cell>
          <cell r="BD40">
            <v>-24.6</v>
          </cell>
          <cell r="BE40">
            <v>47.1</v>
          </cell>
          <cell r="BF40">
            <v>41.7</v>
          </cell>
          <cell r="BG40">
            <v>-21.3</v>
          </cell>
          <cell r="BH40">
            <v>-14.4</v>
          </cell>
          <cell r="BJ40">
            <v>-24.6</v>
          </cell>
        </row>
        <row r="41">
          <cell r="BA41" t="str">
            <v>Feb'94</v>
          </cell>
          <cell r="BB41">
            <v>-28.7</v>
          </cell>
          <cell r="BC41">
            <v>-19.100000000000001</v>
          </cell>
          <cell r="BD41">
            <v>-24.5</v>
          </cell>
          <cell r="BE41">
            <v>44</v>
          </cell>
          <cell r="BF41">
            <v>37.4</v>
          </cell>
          <cell r="BG41">
            <v>-22.6</v>
          </cell>
          <cell r="BH41">
            <v>-15.1</v>
          </cell>
          <cell r="BJ41">
            <v>-24.5</v>
          </cell>
        </row>
        <row r="42">
          <cell r="BA42" t="str">
            <v>Mar'94</v>
          </cell>
          <cell r="BB42">
            <v>-27.4</v>
          </cell>
          <cell r="BC42">
            <v>-17.899999999999999</v>
          </cell>
          <cell r="BD42">
            <v>-18.899999999999999</v>
          </cell>
          <cell r="BE42">
            <v>40.9</v>
          </cell>
          <cell r="BF42">
            <v>35.1</v>
          </cell>
          <cell r="BG42">
            <v>-18.899999999999999</v>
          </cell>
          <cell r="BH42">
            <v>-11</v>
          </cell>
          <cell r="BJ42">
            <v>-18.899999999999999</v>
          </cell>
        </row>
        <row r="43">
          <cell r="BA43" t="str">
            <v>Apr'94</v>
          </cell>
          <cell r="BB43">
            <v>-25.4</v>
          </cell>
          <cell r="BC43">
            <v>-15.8</v>
          </cell>
          <cell r="BD43">
            <v>-15.7</v>
          </cell>
          <cell r="BE43">
            <v>35.9</v>
          </cell>
          <cell r="BF43">
            <v>33.9</v>
          </cell>
          <cell r="BG43">
            <v>-18</v>
          </cell>
          <cell r="BH43">
            <v>-10.8</v>
          </cell>
          <cell r="BJ43">
            <v>-15.7</v>
          </cell>
        </row>
        <row r="44">
          <cell r="BA44" t="str">
            <v>May'94</v>
          </cell>
          <cell r="BB44">
            <v>-24.3</v>
          </cell>
          <cell r="BC44">
            <v>-13.8</v>
          </cell>
          <cell r="BD44">
            <v>-10.9</v>
          </cell>
          <cell r="BE44">
            <v>35</v>
          </cell>
          <cell r="BF44">
            <v>34.200000000000003</v>
          </cell>
          <cell r="BG44">
            <v>-16</v>
          </cell>
          <cell r="BH44">
            <v>-8.6999999999999993</v>
          </cell>
          <cell r="BJ44">
            <v>-10.9</v>
          </cell>
        </row>
        <row r="45">
          <cell r="BA45" t="str">
            <v>Jun'94</v>
          </cell>
          <cell r="BB45">
            <v>-25.6</v>
          </cell>
          <cell r="BC45">
            <v>-12</v>
          </cell>
          <cell r="BD45">
            <v>-6.6</v>
          </cell>
          <cell r="BE45">
            <v>32.200000000000003</v>
          </cell>
          <cell r="BF45">
            <v>32.9</v>
          </cell>
          <cell r="BG45">
            <v>-12.7</v>
          </cell>
          <cell r="BH45">
            <v>-5.2</v>
          </cell>
          <cell r="BJ45">
            <v>-6.6</v>
          </cell>
        </row>
        <row r="46">
          <cell r="BA46" t="str">
            <v>Jul'94</v>
          </cell>
          <cell r="BB46">
            <v>-22.8</v>
          </cell>
          <cell r="BC46">
            <v>-11.9</v>
          </cell>
          <cell r="BD46">
            <v>-5.6</v>
          </cell>
          <cell r="BE46">
            <v>27.1</v>
          </cell>
          <cell r="BF46">
            <v>32.4</v>
          </cell>
          <cell r="BG46">
            <v>-10.199999999999999</v>
          </cell>
          <cell r="BH46">
            <v>-4.0999999999999996</v>
          </cell>
          <cell r="BJ46">
            <v>-5.6</v>
          </cell>
        </row>
        <row r="47">
          <cell r="BA47" t="str">
            <v>Aug'94</v>
          </cell>
          <cell r="BB47">
            <v>-22.8</v>
          </cell>
          <cell r="BC47">
            <v>-12.1</v>
          </cell>
          <cell r="BD47">
            <v>-6.5</v>
          </cell>
          <cell r="BE47">
            <v>25.6</v>
          </cell>
          <cell r="BF47">
            <v>31.8</v>
          </cell>
          <cell r="BG47">
            <v>-8.4</v>
          </cell>
          <cell r="BH47">
            <v>-3.4</v>
          </cell>
          <cell r="BJ47">
            <v>-6.5</v>
          </cell>
        </row>
        <row r="48">
          <cell r="BA48" t="str">
            <v>Sep'94</v>
          </cell>
          <cell r="BB48">
            <v>-24.1</v>
          </cell>
          <cell r="BC48">
            <v>-13.2</v>
          </cell>
          <cell r="BD48">
            <v>-4.7</v>
          </cell>
          <cell r="BE48">
            <v>25.2</v>
          </cell>
          <cell r="BF48">
            <v>34.1</v>
          </cell>
          <cell r="BG48">
            <v>-9</v>
          </cell>
          <cell r="BH48">
            <v>-4.2</v>
          </cell>
          <cell r="BJ48">
            <v>-4.7</v>
          </cell>
        </row>
        <row r="49">
          <cell r="BA49" t="str">
            <v>Oct'94</v>
          </cell>
          <cell r="BB49">
            <v>-22.8</v>
          </cell>
          <cell r="BC49">
            <v>-8.9</v>
          </cell>
          <cell r="BD49">
            <v>0.2</v>
          </cell>
          <cell r="BE49">
            <v>23.5</v>
          </cell>
          <cell r="BF49">
            <v>31.5</v>
          </cell>
          <cell r="BG49">
            <v>-5.6</v>
          </cell>
          <cell r="BH49">
            <v>-1</v>
          </cell>
          <cell r="BJ49">
            <v>0.2</v>
          </cell>
        </row>
        <row r="50">
          <cell r="BA50" t="str">
            <v>Nov'94</v>
          </cell>
          <cell r="BB50">
            <v>-23.5</v>
          </cell>
          <cell r="BC50">
            <v>-12.8</v>
          </cell>
          <cell r="BD50">
            <v>-1.2</v>
          </cell>
          <cell r="BE50">
            <v>24</v>
          </cell>
          <cell r="BF50">
            <v>31.8</v>
          </cell>
          <cell r="BG50">
            <v>-7.2</v>
          </cell>
          <cell r="BH50">
            <v>-2.6</v>
          </cell>
          <cell r="BJ50">
            <v>-1.2</v>
          </cell>
        </row>
        <row r="51">
          <cell r="BA51" t="str">
            <v>Dec'94</v>
          </cell>
          <cell r="BB51">
            <v>-24.9</v>
          </cell>
          <cell r="BC51">
            <v>-12.8</v>
          </cell>
          <cell r="BD51">
            <v>-4.3</v>
          </cell>
          <cell r="BE51">
            <v>25.2</v>
          </cell>
          <cell r="BF51">
            <v>32.5</v>
          </cell>
          <cell r="BG51">
            <v>-8.3000000000000007</v>
          </cell>
          <cell r="BH51">
            <v>-5.7</v>
          </cell>
          <cell r="BJ51">
            <v>-4.3</v>
          </cell>
        </row>
        <row r="52">
          <cell r="BA52" t="str">
            <v>Jan'95</v>
          </cell>
          <cell r="BB52">
            <v>-23.2</v>
          </cell>
          <cell r="BC52">
            <v>-11.8</v>
          </cell>
          <cell r="BD52">
            <v>-4.0999999999999996</v>
          </cell>
          <cell r="BE52">
            <v>24.1</v>
          </cell>
          <cell r="BF52">
            <v>32.4</v>
          </cell>
          <cell r="BG52">
            <v>-8.6</v>
          </cell>
          <cell r="BH52">
            <v>-5.3</v>
          </cell>
          <cell r="BJ52">
            <v>-4.0999999999999996</v>
          </cell>
        </row>
        <row r="53">
          <cell r="BA53" t="str">
            <v>Feb'95</v>
          </cell>
          <cell r="BB53">
            <v>-25.8</v>
          </cell>
          <cell r="BC53">
            <v>-12.5</v>
          </cell>
          <cell r="BD53">
            <v>-5.9</v>
          </cell>
          <cell r="BE53">
            <v>24.3</v>
          </cell>
          <cell r="BF53">
            <v>32.4</v>
          </cell>
          <cell r="BG53">
            <v>-12</v>
          </cell>
          <cell r="BH53">
            <v>-5.4</v>
          </cell>
          <cell r="BJ53">
            <v>-5.9</v>
          </cell>
        </row>
        <row r="54">
          <cell r="BA54" t="str">
            <v>Mar'95</v>
          </cell>
          <cell r="BB54">
            <v>-23.3</v>
          </cell>
          <cell r="BC54">
            <v>-11.2</v>
          </cell>
          <cell r="BD54">
            <v>-0.4</v>
          </cell>
          <cell r="BE54">
            <v>20.8</v>
          </cell>
          <cell r="BF54">
            <v>32.1</v>
          </cell>
          <cell r="BG54">
            <v>-9.4</v>
          </cell>
          <cell r="BH54">
            <v>-1.5</v>
          </cell>
          <cell r="BJ54">
            <v>-0.4</v>
          </cell>
        </row>
        <row r="55">
          <cell r="BA55" t="str">
            <v>Apr'95</v>
          </cell>
          <cell r="BB55">
            <v>-24.6</v>
          </cell>
          <cell r="BC55">
            <v>-13.8</v>
          </cell>
          <cell r="BD55">
            <v>-3.2</v>
          </cell>
          <cell r="BE55">
            <v>23</v>
          </cell>
          <cell r="BF55">
            <v>32.799999999999997</v>
          </cell>
          <cell r="BG55">
            <v>-8.4</v>
          </cell>
          <cell r="BH55">
            <v>-3.7</v>
          </cell>
          <cell r="BJ55">
            <v>-3.2</v>
          </cell>
        </row>
        <row r="56">
          <cell r="BA56" t="str">
            <v>May'95</v>
          </cell>
          <cell r="BB56">
            <v>-25.7</v>
          </cell>
          <cell r="BC56">
            <v>-14.6</v>
          </cell>
          <cell r="BD56">
            <v>-3</v>
          </cell>
          <cell r="BE56">
            <v>20.6</v>
          </cell>
          <cell r="BF56">
            <v>31.1</v>
          </cell>
          <cell r="BG56">
            <v>-9.1</v>
          </cell>
          <cell r="BH56">
            <v>-3.4</v>
          </cell>
          <cell r="BJ56">
            <v>-3</v>
          </cell>
        </row>
        <row r="57">
          <cell r="BA57" t="str">
            <v>Jun'95</v>
          </cell>
          <cell r="BB57">
            <v>-25.1</v>
          </cell>
          <cell r="BC57">
            <v>-12.3</v>
          </cell>
          <cell r="BD57">
            <v>-3.8</v>
          </cell>
          <cell r="BE57">
            <v>22.7</v>
          </cell>
          <cell r="BF57">
            <v>33</v>
          </cell>
          <cell r="BG57">
            <v>-8.6999999999999993</v>
          </cell>
          <cell r="BH57">
            <v>-3</v>
          </cell>
          <cell r="BJ57">
            <v>-3.8</v>
          </cell>
        </row>
        <row r="58">
          <cell r="BA58" t="str">
            <v>Jul'95</v>
          </cell>
          <cell r="BB58">
            <v>-22.6</v>
          </cell>
          <cell r="BC58">
            <v>-9.1</v>
          </cell>
          <cell r="BD58">
            <v>-4.5999999999999996</v>
          </cell>
          <cell r="BE58">
            <v>21.4</v>
          </cell>
          <cell r="BF58">
            <v>33.1</v>
          </cell>
          <cell r="BG58">
            <v>-8.6999999999999993</v>
          </cell>
          <cell r="BH58">
            <v>-2</v>
          </cell>
          <cell r="BJ58">
            <v>-4.5999999999999996</v>
          </cell>
        </row>
        <row r="59">
          <cell r="BA59" t="str">
            <v>Aug'95</v>
          </cell>
          <cell r="BB59">
            <v>-24.4</v>
          </cell>
          <cell r="BC59">
            <v>-11.4</v>
          </cell>
          <cell r="BD59">
            <v>-8.6</v>
          </cell>
          <cell r="BE59">
            <v>21</v>
          </cell>
          <cell r="BF59">
            <v>33.799999999999997</v>
          </cell>
          <cell r="BG59">
            <v>-9.1999999999999993</v>
          </cell>
          <cell r="BH59">
            <v>-3.4</v>
          </cell>
          <cell r="BJ59">
            <v>-8.6</v>
          </cell>
        </row>
        <row r="60">
          <cell r="BA60" t="str">
            <v>Sep'95</v>
          </cell>
          <cell r="BB60">
            <v>-26.6</v>
          </cell>
          <cell r="BC60">
            <v>-11.9</v>
          </cell>
          <cell r="BD60">
            <v>-8.9</v>
          </cell>
          <cell r="BE60">
            <v>18.399999999999999</v>
          </cell>
          <cell r="BF60">
            <v>32.1</v>
          </cell>
          <cell r="BG60">
            <v>-8.1</v>
          </cell>
          <cell r="BH60">
            <v>-3.7</v>
          </cell>
          <cell r="BJ60">
            <v>-8.9</v>
          </cell>
        </row>
        <row r="61">
          <cell r="BA61" t="str">
            <v>Oct'95</v>
          </cell>
          <cell r="BB61">
            <v>-25</v>
          </cell>
          <cell r="BC61">
            <v>-14</v>
          </cell>
          <cell r="BD61">
            <v>-10.9</v>
          </cell>
          <cell r="BE61">
            <v>21.7</v>
          </cell>
          <cell r="BF61">
            <v>35.299999999999997</v>
          </cell>
          <cell r="BG61">
            <v>-8.5</v>
          </cell>
          <cell r="BH61">
            <v>-4</v>
          </cell>
          <cell r="BJ61">
            <v>-10.9</v>
          </cell>
        </row>
        <row r="62">
          <cell r="BA62" t="str">
            <v>Nov'95</v>
          </cell>
          <cell r="BB62">
            <v>-23.2</v>
          </cell>
          <cell r="BC62">
            <v>-13.3</v>
          </cell>
          <cell r="BD62">
            <v>-11.6</v>
          </cell>
          <cell r="BE62">
            <v>20.9</v>
          </cell>
          <cell r="BF62">
            <v>32.4</v>
          </cell>
          <cell r="BG62">
            <v>-8.3000000000000007</v>
          </cell>
          <cell r="BH62">
            <v>-4.4000000000000004</v>
          </cell>
          <cell r="BJ62">
            <v>-11.6</v>
          </cell>
        </row>
        <row r="63">
          <cell r="BA63" t="str">
            <v>Dec'95</v>
          </cell>
          <cell r="BB63">
            <v>-24.6</v>
          </cell>
          <cell r="BC63">
            <v>-11.9</v>
          </cell>
          <cell r="BD63">
            <v>-13.4</v>
          </cell>
          <cell r="BE63">
            <v>21.2</v>
          </cell>
          <cell r="BF63">
            <v>33.5</v>
          </cell>
          <cell r="BG63">
            <v>-9.1</v>
          </cell>
          <cell r="BH63">
            <v>-3.9</v>
          </cell>
          <cell r="BJ63">
            <v>-13.4</v>
          </cell>
        </row>
        <row r="64">
          <cell r="BA64" t="str">
            <v>Jan'96</v>
          </cell>
          <cell r="BB64">
            <v>-25.2</v>
          </cell>
          <cell r="BC64">
            <v>-12.6</v>
          </cell>
          <cell r="BD64">
            <v>-17.5</v>
          </cell>
          <cell r="BE64">
            <v>21.8</v>
          </cell>
          <cell r="BF64">
            <v>34.299999999999997</v>
          </cell>
          <cell r="BG64">
            <v>-12.3</v>
          </cell>
          <cell r="BH64">
            <v>-6.2</v>
          </cell>
          <cell r="BJ64">
            <v>-17.5</v>
          </cell>
        </row>
        <row r="65">
          <cell r="BA65" t="str">
            <v>Feb'96</v>
          </cell>
          <cell r="BB65">
            <v>-27.5</v>
          </cell>
          <cell r="BC65">
            <v>-12.6</v>
          </cell>
          <cell r="BD65">
            <v>-18.7</v>
          </cell>
          <cell r="BE65">
            <v>20.2</v>
          </cell>
          <cell r="BF65">
            <v>32.5</v>
          </cell>
          <cell r="BG65">
            <v>-12</v>
          </cell>
          <cell r="BH65">
            <v>-6.6</v>
          </cell>
          <cell r="BJ65">
            <v>-18.7</v>
          </cell>
        </row>
        <row r="66">
          <cell r="BA66" t="str">
            <v>Mar'96</v>
          </cell>
          <cell r="BB66">
            <v>-25.3</v>
          </cell>
          <cell r="BC66">
            <v>-14.1</v>
          </cell>
          <cell r="BD66">
            <v>-17.5</v>
          </cell>
          <cell r="BE66">
            <v>17.3</v>
          </cell>
          <cell r="BF66">
            <v>30.5</v>
          </cell>
          <cell r="BG66">
            <v>-10.7</v>
          </cell>
          <cell r="BH66">
            <v>-6</v>
          </cell>
          <cell r="BJ66">
            <v>-17.5</v>
          </cell>
        </row>
        <row r="67">
          <cell r="BA67" t="str">
            <v>Apr'96</v>
          </cell>
          <cell r="BB67">
            <v>-25.8</v>
          </cell>
          <cell r="BC67">
            <v>-14.4</v>
          </cell>
          <cell r="BD67">
            <v>-18.899999999999999</v>
          </cell>
          <cell r="BE67">
            <v>20</v>
          </cell>
          <cell r="BF67">
            <v>34.299999999999997</v>
          </cell>
          <cell r="BG67">
            <v>-13.4</v>
          </cell>
          <cell r="BH67">
            <v>-8.5</v>
          </cell>
          <cell r="BJ67">
            <v>-18.899999999999999</v>
          </cell>
        </row>
        <row r="68">
          <cell r="BA68" t="str">
            <v>May'96</v>
          </cell>
          <cell r="BB68">
            <v>-27.6</v>
          </cell>
          <cell r="BC68">
            <v>-14.6</v>
          </cell>
          <cell r="BD68">
            <v>-18.8</v>
          </cell>
          <cell r="BE68">
            <v>18.7</v>
          </cell>
          <cell r="BF68">
            <v>33.9</v>
          </cell>
          <cell r="BG68">
            <v>-14.5</v>
          </cell>
          <cell r="BH68">
            <v>-9.1999999999999993</v>
          </cell>
          <cell r="BJ68">
            <v>-18.8</v>
          </cell>
        </row>
        <row r="69">
          <cell r="BA69" t="str">
            <v>Jun'96</v>
          </cell>
          <cell r="BB69">
            <v>-28</v>
          </cell>
          <cell r="BC69">
            <v>-14.1</v>
          </cell>
          <cell r="BD69">
            <v>-20.7</v>
          </cell>
          <cell r="BE69">
            <v>21</v>
          </cell>
          <cell r="BF69">
            <v>33.4</v>
          </cell>
          <cell r="BG69">
            <v>-15</v>
          </cell>
          <cell r="BH69">
            <v>-10.4</v>
          </cell>
          <cell r="BJ69">
            <v>-20.7</v>
          </cell>
        </row>
        <row r="70">
          <cell r="BA70" t="str">
            <v>Jul'96</v>
          </cell>
          <cell r="BB70">
            <v>-28.6</v>
          </cell>
          <cell r="BC70">
            <v>-14.6</v>
          </cell>
          <cell r="BD70">
            <v>-19.8</v>
          </cell>
          <cell r="BE70">
            <v>18</v>
          </cell>
          <cell r="BF70">
            <v>32.4</v>
          </cell>
          <cell r="BG70">
            <v>-16.100000000000001</v>
          </cell>
          <cell r="BH70">
            <v>-10.9</v>
          </cell>
          <cell r="BJ70">
            <v>-19.8</v>
          </cell>
        </row>
        <row r="71">
          <cell r="BA71" t="str">
            <v>Aug'96</v>
          </cell>
          <cell r="BB71">
            <v>-28</v>
          </cell>
          <cell r="BC71">
            <v>-11.6</v>
          </cell>
          <cell r="BD71">
            <v>-19.399999999999999</v>
          </cell>
          <cell r="BE71">
            <v>17.899999999999999</v>
          </cell>
          <cell r="BF71">
            <v>32.799999999999997</v>
          </cell>
          <cell r="BG71">
            <v>-15.3</v>
          </cell>
          <cell r="BH71">
            <v>-9</v>
          </cell>
          <cell r="BJ71">
            <v>-19.399999999999999</v>
          </cell>
        </row>
        <row r="72">
          <cell r="BA72" t="str">
            <v>Sep'96</v>
          </cell>
          <cell r="BB72">
            <v>-28.2</v>
          </cell>
          <cell r="BC72">
            <v>-11.3</v>
          </cell>
          <cell r="BD72">
            <v>-20.100000000000001</v>
          </cell>
          <cell r="BE72">
            <v>15.8</v>
          </cell>
          <cell r="BF72">
            <v>31.3</v>
          </cell>
          <cell r="BG72">
            <v>-14.6</v>
          </cell>
          <cell r="BH72">
            <v>-8.8000000000000007</v>
          </cell>
          <cell r="BJ72">
            <v>-20.100000000000001</v>
          </cell>
        </row>
        <row r="73">
          <cell r="BA73" t="str">
            <v>Oct'96</v>
          </cell>
          <cell r="BB73">
            <v>-26.7</v>
          </cell>
          <cell r="BC73">
            <v>-13.2</v>
          </cell>
          <cell r="BD73">
            <v>-19.5</v>
          </cell>
          <cell r="BE73">
            <v>17.7</v>
          </cell>
          <cell r="BF73">
            <v>32.1</v>
          </cell>
          <cell r="BG73">
            <v>-16.7</v>
          </cell>
          <cell r="BH73">
            <v>-9.9</v>
          </cell>
          <cell r="BJ73">
            <v>-19.5</v>
          </cell>
        </row>
        <row r="74">
          <cell r="BA74" t="str">
            <v>Nov'96</v>
          </cell>
          <cell r="BB74">
            <v>-27.5</v>
          </cell>
          <cell r="BC74">
            <v>-13.2</v>
          </cell>
          <cell r="BD74">
            <v>-19.399999999999999</v>
          </cell>
          <cell r="BE74">
            <v>16.8</v>
          </cell>
          <cell r="BF74">
            <v>32.4</v>
          </cell>
          <cell r="BG74">
            <v>-16.5</v>
          </cell>
          <cell r="BH74">
            <v>-8.8000000000000007</v>
          </cell>
          <cell r="BJ74">
            <v>-19.399999999999999</v>
          </cell>
        </row>
        <row r="75">
          <cell r="BA75" t="str">
            <v>Dec'96</v>
          </cell>
          <cell r="BB75">
            <v>-28.6</v>
          </cell>
          <cell r="BC75">
            <v>-12.4</v>
          </cell>
          <cell r="BD75">
            <v>-20.6</v>
          </cell>
          <cell r="BE75">
            <v>18.3</v>
          </cell>
          <cell r="BF75">
            <v>33.700000000000003</v>
          </cell>
          <cell r="BG75">
            <v>-16.100000000000001</v>
          </cell>
          <cell r="BH75">
            <v>-9.4</v>
          </cell>
          <cell r="BJ75">
            <v>-20.6</v>
          </cell>
        </row>
        <row r="76">
          <cell r="BA76" t="str">
            <v>Jan'97</v>
          </cell>
          <cell r="BB76">
            <v>-25.1</v>
          </cell>
          <cell r="BC76">
            <v>-9.3000000000000007</v>
          </cell>
          <cell r="BD76">
            <v>-19.100000000000001</v>
          </cell>
          <cell r="BE76">
            <v>11.2</v>
          </cell>
          <cell r="BF76">
            <v>30.1</v>
          </cell>
          <cell r="BG76">
            <v>-13.1</v>
          </cell>
          <cell r="BH76">
            <v>-6.3</v>
          </cell>
          <cell r="BJ76">
            <v>-19.100000000000001</v>
          </cell>
        </row>
        <row r="77">
          <cell r="BA77" t="str">
            <v>Feb'97</v>
          </cell>
          <cell r="BB77">
            <v>-26</v>
          </cell>
          <cell r="BC77">
            <v>-10.199999999999999</v>
          </cell>
          <cell r="BD77">
            <v>-20.7</v>
          </cell>
          <cell r="BE77">
            <v>14.8</v>
          </cell>
          <cell r="BF77">
            <v>31.3</v>
          </cell>
          <cell r="BG77">
            <v>-14.5</v>
          </cell>
          <cell r="BH77">
            <v>-9.3000000000000007</v>
          </cell>
          <cell r="BJ77">
            <v>-20.7</v>
          </cell>
        </row>
        <row r="78">
          <cell r="BA78" t="str">
            <v>Mar'97</v>
          </cell>
          <cell r="BB78">
            <v>-27.6</v>
          </cell>
          <cell r="BC78">
            <v>-11.5</v>
          </cell>
          <cell r="BD78">
            <v>-20.3</v>
          </cell>
          <cell r="BE78">
            <v>15.7</v>
          </cell>
          <cell r="BF78">
            <v>31</v>
          </cell>
          <cell r="BG78">
            <v>-12.9</v>
          </cell>
          <cell r="BH78">
            <v>-7.8</v>
          </cell>
          <cell r="BJ78">
            <v>-20.3</v>
          </cell>
        </row>
        <row r="79">
          <cell r="BA79" t="str">
            <v>Apr'97</v>
          </cell>
          <cell r="BB79">
            <v>-28</v>
          </cell>
          <cell r="BC79">
            <v>-8.6999999999999993</v>
          </cell>
          <cell r="BD79">
            <v>-17.2</v>
          </cell>
          <cell r="BE79">
            <v>14.2</v>
          </cell>
          <cell r="BF79">
            <v>31.1</v>
          </cell>
          <cell r="BG79">
            <v>-14.2</v>
          </cell>
          <cell r="BH79">
            <v>-7.1</v>
          </cell>
          <cell r="BJ79">
            <v>-17.2</v>
          </cell>
        </row>
        <row r="80">
          <cell r="BA80" t="str">
            <v>May'97</v>
          </cell>
          <cell r="BB80">
            <v>-26.3</v>
          </cell>
          <cell r="BC80">
            <v>-9.3000000000000007</v>
          </cell>
          <cell r="BD80">
            <v>-16.899999999999999</v>
          </cell>
          <cell r="BE80">
            <v>13.4</v>
          </cell>
          <cell r="BF80">
            <v>32.1</v>
          </cell>
          <cell r="BG80">
            <v>-12.8</v>
          </cell>
          <cell r="BH80">
            <v>-7.9</v>
          </cell>
          <cell r="BJ80">
            <v>-16.899999999999999</v>
          </cell>
        </row>
        <row r="81">
          <cell r="BA81" t="str">
            <v>Jun'97</v>
          </cell>
          <cell r="BB81">
            <v>-26.7</v>
          </cell>
          <cell r="BC81">
            <v>-9</v>
          </cell>
          <cell r="BD81">
            <v>-19.600000000000001</v>
          </cell>
          <cell r="BE81">
            <v>16.600000000000001</v>
          </cell>
          <cell r="BF81">
            <v>34.200000000000003</v>
          </cell>
          <cell r="BG81">
            <v>-14.6</v>
          </cell>
          <cell r="BH81">
            <v>-10.4</v>
          </cell>
          <cell r="BJ81">
            <v>-19.600000000000001</v>
          </cell>
        </row>
        <row r="82">
          <cell r="BA82" t="str">
            <v>Jul'97</v>
          </cell>
          <cell r="BB82">
            <v>-28.5</v>
          </cell>
          <cell r="BC82">
            <v>-10.1</v>
          </cell>
          <cell r="BD82">
            <v>-18.899999999999999</v>
          </cell>
          <cell r="BE82">
            <v>16.100000000000001</v>
          </cell>
          <cell r="BF82">
            <v>33.5</v>
          </cell>
          <cell r="BG82">
            <v>-14.5</v>
          </cell>
          <cell r="BH82">
            <v>-8.6999999999999993</v>
          </cell>
          <cell r="BJ82">
            <v>-18.899999999999999</v>
          </cell>
        </row>
        <row r="83">
          <cell r="BA83" t="str">
            <v>Aug'97</v>
          </cell>
          <cell r="BB83">
            <v>-28.1</v>
          </cell>
          <cell r="BC83">
            <v>-8</v>
          </cell>
          <cell r="BD83">
            <v>-17.7</v>
          </cell>
          <cell r="BE83">
            <v>13.9</v>
          </cell>
          <cell r="BF83">
            <v>32.200000000000003</v>
          </cell>
          <cell r="BG83">
            <v>-15.6</v>
          </cell>
          <cell r="BH83">
            <v>-8</v>
          </cell>
          <cell r="BJ83">
            <v>-17.7</v>
          </cell>
        </row>
        <row r="84">
          <cell r="BA84" t="str">
            <v>Sep'97</v>
          </cell>
          <cell r="BB84">
            <v>-27.9</v>
          </cell>
          <cell r="BC84">
            <v>-9.5</v>
          </cell>
          <cell r="BD84">
            <v>-17.5</v>
          </cell>
          <cell r="BE84">
            <v>18.2</v>
          </cell>
          <cell r="BF84">
            <v>34.299999999999997</v>
          </cell>
          <cell r="BG84">
            <v>-15.2</v>
          </cell>
          <cell r="BH84">
            <v>-7.4</v>
          </cell>
          <cell r="BJ84">
            <v>-17.5</v>
          </cell>
        </row>
        <row r="85">
          <cell r="BA85" t="str">
            <v>Oct'97</v>
          </cell>
          <cell r="BB85">
            <v>-27.6</v>
          </cell>
          <cell r="BC85">
            <v>-5.8</v>
          </cell>
          <cell r="BD85">
            <v>-14.7</v>
          </cell>
          <cell r="BE85">
            <v>20.5</v>
          </cell>
          <cell r="BF85">
            <v>34.1</v>
          </cell>
          <cell r="BG85">
            <v>-12.6</v>
          </cell>
          <cell r="BH85">
            <v>-4.5999999999999996</v>
          </cell>
          <cell r="BJ85">
            <v>-14.7</v>
          </cell>
        </row>
        <row r="86">
          <cell r="BA86" t="str">
            <v>Nov'97</v>
          </cell>
          <cell r="BB86">
            <v>-26.9</v>
          </cell>
          <cell r="BC86">
            <v>-5.3</v>
          </cell>
          <cell r="BD86">
            <v>-15.1</v>
          </cell>
          <cell r="BE86">
            <v>19.399999999999999</v>
          </cell>
          <cell r="BF86">
            <v>34.9</v>
          </cell>
          <cell r="BG86">
            <v>-13.8</v>
          </cell>
          <cell r="BH86">
            <v>-4.7</v>
          </cell>
          <cell r="BJ86">
            <v>-15.1</v>
          </cell>
        </row>
        <row r="87">
          <cell r="BA87" t="str">
            <v>Dec'97</v>
          </cell>
          <cell r="BB87">
            <v>-26.3</v>
          </cell>
          <cell r="BC87">
            <v>-7</v>
          </cell>
          <cell r="BD87">
            <v>-14.5</v>
          </cell>
          <cell r="BE87">
            <v>19.600000000000001</v>
          </cell>
          <cell r="BF87">
            <v>33.799999999999997</v>
          </cell>
          <cell r="BG87">
            <v>-11.9</v>
          </cell>
          <cell r="BH87">
            <v>-2.7</v>
          </cell>
          <cell r="BJ87">
            <v>-14.5</v>
          </cell>
        </row>
        <row r="88">
          <cell r="BA88" t="str">
            <v>Jan'98</v>
          </cell>
          <cell r="BB88">
            <v>-26.2</v>
          </cell>
          <cell r="BC88">
            <v>-5.4</v>
          </cell>
          <cell r="BD88">
            <v>-13.8</v>
          </cell>
          <cell r="BE88">
            <v>18.3</v>
          </cell>
          <cell r="BF88">
            <v>36.5</v>
          </cell>
          <cell r="BG88">
            <v>-12</v>
          </cell>
          <cell r="BH88">
            <v>-1.5</v>
          </cell>
          <cell r="BJ88">
            <v>-13.8</v>
          </cell>
        </row>
        <row r="89">
          <cell r="BA89" t="str">
            <v>Feb'98</v>
          </cell>
          <cell r="BB89">
            <v>-26.4</v>
          </cell>
          <cell r="BC89">
            <v>-1.2</v>
          </cell>
          <cell r="BD89">
            <v>-13.7</v>
          </cell>
          <cell r="BE89">
            <v>15.8</v>
          </cell>
          <cell r="BF89">
            <v>36.4</v>
          </cell>
          <cell r="BG89">
            <v>-9.8000000000000007</v>
          </cell>
          <cell r="BH89">
            <v>-1.8</v>
          </cell>
          <cell r="BJ89">
            <v>-13.7</v>
          </cell>
        </row>
        <row r="90">
          <cell r="BA90" t="str">
            <v>Mar'98</v>
          </cell>
          <cell r="BB90">
            <v>-25.7</v>
          </cell>
          <cell r="BC90">
            <v>0.9</v>
          </cell>
          <cell r="BD90">
            <v>-9.6999999999999993</v>
          </cell>
          <cell r="BE90">
            <v>14.5</v>
          </cell>
          <cell r="BF90">
            <v>34.799999999999997</v>
          </cell>
          <cell r="BG90">
            <v>-9.9</v>
          </cell>
          <cell r="BH90">
            <v>-1.3</v>
          </cell>
          <cell r="BJ90">
            <v>-9.6999999999999993</v>
          </cell>
        </row>
        <row r="91">
          <cell r="BA91" t="str">
            <v>Apr'98</v>
          </cell>
          <cell r="BB91">
            <v>-27</v>
          </cell>
          <cell r="BC91">
            <v>-2</v>
          </cell>
          <cell r="BD91">
            <v>-9.4</v>
          </cell>
          <cell r="BE91">
            <v>14.6</v>
          </cell>
          <cell r="BF91">
            <v>40.1</v>
          </cell>
          <cell r="BG91">
            <v>-9.3000000000000007</v>
          </cell>
          <cell r="BH91">
            <v>-1.6</v>
          </cell>
          <cell r="BJ91">
            <v>-9.4</v>
          </cell>
        </row>
        <row r="92">
          <cell r="BA92" t="str">
            <v>May'98</v>
          </cell>
          <cell r="BB92">
            <v>-27.3</v>
          </cell>
          <cell r="BC92">
            <v>-4.5</v>
          </cell>
          <cell r="BD92">
            <v>-7.6</v>
          </cell>
          <cell r="BE92">
            <v>15.6</v>
          </cell>
          <cell r="BF92">
            <v>32</v>
          </cell>
          <cell r="BG92">
            <v>-10.9</v>
          </cell>
          <cell r="BH92">
            <v>-1.8</v>
          </cell>
          <cell r="BJ92">
            <v>-7.6</v>
          </cell>
        </row>
        <row r="93">
          <cell r="BA93" t="str">
            <v>Jun'98</v>
          </cell>
          <cell r="BB93">
            <v>-24.4</v>
          </cell>
          <cell r="BC93">
            <v>-1.7</v>
          </cell>
          <cell r="BD93">
            <v>-6.5</v>
          </cell>
          <cell r="BE93">
            <v>15.7</v>
          </cell>
          <cell r="BF93">
            <v>30.6</v>
          </cell>
          <cell r="BG93">
            <v>-10.8</v>
          </cell>
          <cell r="BH93">
            <v>-1.6</v>
          </cell>
          <cell r="BJ93">
            <v>-6.5</v>
          </cell>
        </row>
        <row r="94">
          <cell r="BA94" t="str">
            <v>Jul'98</v>
          </cell>
          <cell r="BB94">
            <v>-22.6</v>
          </cell>
          <cell r="BC94">
            <v>1.3</v>
          </cell>
          <cell r="BD94">
            <v>0.4</v>
          </cell>
          <cell r="BE94">
            <v>12.5</v>
          </cell>
          <cell r="BF94">
            <v>26.6</v>
          </cell>
          <cell r="BG94">
            <v>-7.6</v>
          </cell>
          <cell r="BH94">
            <v>1.1000000000000001</v>
          </cell>
          <cell r="BJ94">
            <v>0.4</v>
          </cell>
        </row>
        <row r="95">
          <cell r="BA95" t="str">
            <v>Aug'98</v>
          </cell>
          <cell r="BB95">
            <v>-24.7</v>
          </cell>
          <cell r="BC95">
            <v>-3.3</v>
          </cell>
          <cell r="BD95">
            <v>-2.2000000000000002</v>
          </cell>
          <cell r="BE95">
            <v>11.7</v>
          </cell>
          <cell r="BF95">
            <v>25.4</v>
          </cell>
          <cell r="BG95">
            <v>-8.1999999999999993</v>
          </cell>
          <cell r="BH95">
            <v>-0.5</v>
          </cell>
          <cell r="BJ95">
            <v>-2.2000000000000002</v>
          </cell>
        </row>
        <row r="96">
          <cell r="BA96" t="str">
            <v>Sep'98</v>
          </cell>
          <cell r="BB96">
            <v>-23.8</v>
          </cell>
          <cell r="BC96">
            <v>0.4</v>
          </cell>
          <cell r="BD96">
            <v>-2.6</v>
          </cell>
          <cell r="BE96">
            <v>8.3000000000000007</v>
          </cell>
          <cell r="BF96">
            <v>24</v>
          </cell>
          <cell r="BG96">
            <v>-7.9</v>
          </cell>
          <cell r="BH96">
            <v>0.8</v>
          </cell>
          <cell r="BJ96">
            <v>-2.6</v>
          </cell>
        </row>
        <row r="97">
          <cell r="BA97" t="str">
            <v>Oct'98</v>
          </cell>
          <cell r="BB97">
            <v>-23.4</v>
          </cell>
          <cell r="BC97">
            <v>0.1</v>
          </cell>
          <cell r="BD97">
            <v>1.8</v>
          </cell>
          <cell r="BE97">
            <v>7.5</v>
          </cell>
          <cell r="BF97">
            <v>23.4</v>
          </cell>
          <cell r="BG97">
            <v>-8.3000000000000007</v>
          </cell>
          <cell r="BH97">
            <v>2.1</v>
          </cell>
          <cell r="BJ97">
            <v>1.8</v>
          </cell>
        </row>
        <row r="98">
          <cell r="BA98" t="str">
            <v>Nov'98</v>
          </cell>
          <cell r="BB98">
            <v>-21.1</v>
          </cell>
          <cell r="BC98">
            <v>2.5</v>
          </cell>
          <cell r="BD98">
            <v>3</v>
          </cell>
          <cell r="BE98">
            <v>4.4000000000000004</v>
          </cell>
          <cell r="BF98">
            <v>25</v>
          </cell>
          <cell r="BG98">
            <v>-6.1</v>
          </cell>
          <cell r="BH98">
            <v>1.4</v>
          </cell>
          <cell r="BJ98">
            <v>3</v>
          </cell>
        </row>
        <row r="99">
          <cell r="BA99" t="str">
            <v>Dec'98</v>
          </cell>
          <cell r="BB99">
            <v>-22.7</v>
          </cell>
          <cell r="BC99">
            <v>3.3</v>
          </cell>
          <cell r="BD99">
            <v>1.5</v>
          </cell>
          <cell r="BE99">
            <v>2.7</v>
          </cell>
          <cell r="BF99">
            <v>24.9</v>
          </cell>
          <cell r="BG99">
            <v>-5.7</v>
          </cell>
          <cell r="BH99">
            <v>1.9</v>
          </cell>
          <cell r="BJ99">
            <v>1.5</v>
          </cell>
        </row>
        <row r="100">
          <cell r="BA100" t="str">
            <v>Jan'99</v>
          </cell>
          <cell r="BB100">
            <v>-23.6</v>
          </cell>
          <cell r="BC100">
            <v>1.5</v>
          </cell>
          <cell r="BD100">
            <v>2.2999999999999998</v>
          </cell>
          <cell r="BE100">
            <v>-2.2999999999999998</v>
          </cell>
          <cell r="BF100">
            <v>18.8</v>
          </cell>
          <cell r="BG100">
            <v>-4.8</v>
          </cell>
          <cell r="BH100">
            <v>3.7</v>
          </cell>
          <cell r="BJ100">
            <v>2.2999999999999998</v>
          </cell>
        </row>
        <row r="101">
          <cell r="BA101" t="str">
            <v>Feb'99</v>
          </cell>
          <cell r="BB101">
            <v>-20.399999999999999</v>
          </cell>
          <cell r="BC101">
            <v>4.5999999999999996</v>
          </cell>
          <cell r="BD101">
            <v>3.7</v>
          </cell>
          <cell r="BE101">
            <v>-2.2000000000000002</v>
          </cell>
          <cell r="BF101">
            <v>19.399999999999999</v>
          </cell>
          <cell r="BG101">
            <v>-3.3</v>
          </cell>
          <cell r="BH101">
            <v>4</v>
          </cell>
          <cell r="BJ101">
            <v>3.7</v>
          </cell>
        </row>
        <row r="102">
          <cell r="BA102" t="str">
            <v>Mar'99</v>
          </cell>
          <cell r="BB102">
            <v>-24</v>
          </cell>
          <cell r="BC102">
            <v>4.5</v>
          </cell>
          <cell r="BD102">
            <v>0.3</v>
          </cell>
          <cell r="BE102">
            <v>-2.5</v>
          </cell>
          <cell r="BF102">
            <v>22.8</v>
          </cell>
          <cell r="BG102">
            <v>-5</v>
          </cell>
          <cell r="BH102">
            <v>2.8</v>
          </cell>
          <cell r="BJ102">
            <v>0.3</v>
          </cell>
        </row>
        <row r="103">
          <cell r="BA103" t="str">
            <v>Apr'99</v>
          </cell>
          <cell r="BB103">
            <v>-21.7</v>
          </cell>
          <cell r="BC103">
            <v>5.5</v>
          </cell>
          <cell r="BD103">
            <v>-2.6</v>
          </cell>
          <cell r="BE103">
            <v>6.1</v>
          </cell>
          <cell r="BF103">
            <v>34.299999999999997</v>
          </cell>
          <cell r="BG103">
            <v>-4.4000000000000004</v>
          </cell>
          <cell r="BH103">
            <v>1.6</v>
          </cell>
          <cell r="BJ103">
            <v>-2.6</v>
          </cell>
        </row>
        <row r="104">
          <cell r="BA104" t="str">
            <v>May'99</v>
          </cell>
          <cell r="BB104">
            <v>-23.7</v>
          </cell>
          <cell r="BC104">
            <v>2.2000000000000002</v>
          </cell>
          <cell r="BD104">
            <v>-2.2000000000000002</v>
          </cell>
          <cell r="BE104">
            <v>7.2</v>
          </cell>
          <cell r="BF104">
            <v>31</v>
          </cell>
          <cell r="BG104">
            <v>-5.3</v>
          </cell>
          <cell r="BH104">
            <v>1.1000000000000001</v>
          </cell>
          <cell r="BJ104">
            <v>-2.2000000000000002</v>
          </cell>
        </row>
        <row r="105">
          <cell r="BA105" t="str">
            <v>Jun'99</v>
          </cell>
          <cell r="BB105">
            <v>-24</v>
          </cell>
          <cell r="BC105">
            <v>0.8</v>
          </cell>
          <cell r="BD105">
            <v>-3.9</v>
          </cell>
          <cell r="BE105">
            <v>9</v>
          </cell>
          <cell r="BF105">
            <v>33.200000000000003</v>
          </cell>
          <cell r="BG105">
            <v>-6.5</v>
          </cell>
          <cell r="BH105">
            <v>0.9</v>
          </cell>
          <cell r="BJ105">
            <v>-3.9</v>
          </cell>
        </row>
        <row r="106">
          <cell r="BA106" t="str">
            <v>Jul'99</v>
          </cell>
          <cell r="BB106">
            <v>-24.4</v>
          </cell>
          <cell r="BC106">
            <v>2</v>
          </cell>
          <cell r="BD106">
            <v>-3.5</v>
          </cell>
          <cell r="BE106">
            <v>8.5</v>
          </cell>
          <cell r="BF106">
            <v>31.9</v>
          </cell>
          <cell r="BG106">
            <v>-6.3</v>
          </cell>
          <cell r="BH106">
            <v>0.4</v>
          </cell>
          <cell r="BJ106">
            <v>-3.5</v>
          </cell>
        </row>
        <row r="107">
          <cell r="BA107" t="str">
            <v>Aug'99</v>
          </cell>
          <cell r="BB107">
            <v>-25.2</v>
          </cell>
          <cell r="BC107">
            <v>0.5</v>
          </cell>
          <cell r="BD107">
            <v>-4.3</v>
          </cell>
          <cell r="BE107">
            <v>9.1999999999999993</v>
          </cell>
          <cell r="BF107">
            <v>29</v>
          </cell>
          <cell r="BG107">
            <v>-6.6</v>
          </cell>
          <cell r="BH107">
            <v>-0.3</v>
          </cell>
          <cell r="BJ107">
            <v>-4.3</v>
          </cell>
        </row>
        <row r="108">
          <cell r="BA108" t="str">
            <v>Sep'99</v>
          </cell>
          <cell r="BB108">
            <v>-23.4</v>
          </cell>
          <cell r="BC108">
            <v>-1.1000000000000001</v>
          </cell>
          <cell r="BD108">
            <v>-5</v>
          </cell>
          <cell r="BE108">
            <v>10</v>
          </cell>
          <cell r="BF108">
            <v>32.200000000000003</v>
          </cell>
          <cell r="BG108">
            <v>-9.1</v>
          </cell>
          <cell r="BH108">
            <v>0.1</v>
          </cell>
          <cell r="BJ108">
            <v>-5</v>
          </cell>
        </row>
        <row r="109">
          <cell r="BA109" t="str">
            <v>Oct'99</v>
          </cell>
          <cell r="BB109">
            <v>-23.7</v>
          </cell>
          <cell r="BC109">
            <v>-0.4</v>
          </cell>
          <cell r="BD109">
            <v>-4.4000000000000004</v>
          </cell>
          <cell r="BE109">
            <v>11</v>
          </cell>
          <cell r="BF109">
            <v>33.4</v>
          </cell>
          <cell r="BG109">
            <v>-6.8</v>
          </cell>
          <cell r="BH109">
            <v>-0.1</v>
          </cell>
          <cell r="BJ109">
            <v>-4.4000000000000004</v>
          </cell>
        </row>
        <row r="110">
          <cell r="BA110" t="str">
            <v>Nov'99</v>
          </cell>
          <cell r="BB110">
            <v>-24.9</v>
          </cell>
          <cell r="BC110">
            <v>0.2</v>
          </cell>
          <cell r="BD110">
            <v>-3.5</v>
          </cell>
          <cell r="BE110">
            <v>9.8000000000000007</v>
          </cell>
          <cell r="BF110">
            <v>27.8</v>
          </cell>
          <cell r="BG110">
            <v>-7.5</v>
          </cell>
          <cell r="BH110">
            <v>0.4</v>
          </cell>
          <cell r="BJ110">
            <v>-3.5</v>
          </cell>
        </row>
        <row r="111">
          <cell r="BA111" t="str">
            <v>Dec'99</v>
          </cell>
          <cell r="BB111">
            <v>-22.2</v>
          </cell>
          <cell r="BC111">
            <v>2.5</v>
          </cell>
          <cell r="BD111">
            <v>-1</v>
          </cell>
          <cell r="BE111">
            <v>12.3</v>
          </cell>
          <cell r="BF111">
            <v>30.6</v>
          </cell>
          <cell r="BG111">
            <v>-6.2</v>
          </cell>
          <cell r="BH111">
            <v>1.1000000000000001</v>
          </cell>
          <cell r="BJ111">
            <v>-1</v>
          </cell>
        </row>
        <row r="112">
          <cell r="BA112" t="str">
            <v>Jan'00</v>
          </cell>
          <cell r="BB112">
            <v>-22.6</v>
          </cell>
          <cell r="BC112">
            <v>1.3</v>
          </cell>
          <cell r="BD112">
            <v>1.1000000000000001</v>
          </cell>
          <cell r="BE112">
            <v>18.2</v>
          </cell>
          <cell r="BF112">
            <v>34</v>
          </cell>
          <cell r="BG112">
            <v>-6.5</v>
          </cell>
          <cell r="BH112">
            <v>0.5</v>
          </cell>
          <cell r="BJ112">
            <v>1.1000000000000001</v>
          </cell>
        </row>
        <row r="113">
          <cell r="BA113" t="str">
            <v>Feb'00</v>
          </cell>
          <cell r="BB113">
            <v>-20.399999999999999</v>
          </cell>
          <cell r="BC113">
            <v>-0.5</v>
          </cell>
          <cell r="BD113">
            <v>1.9</v>
          </cell>
          <cell r="BE113">
            <v>16.399999999999999</v>
          </cell>
          <cell r="BF113">
            <v>29.9</v>
          </cell>
          <cell r="BG113">
            <v>-4.9000000000000004</v>
          </cell>
          <cell r="BH113">
            <v>2.6</v>
          </cell>
          <cell r="BJ113">
            <v>1.9</v>
          </cell>
        </row>
        <row r="114">
          <cell r="BA114" t="str">
            <v>Mar'00</v>
          </cell>
          <cell r="BB114">
            <v>-21.2</v>
          </cell>
          <cell r="BC114">
            <v>-0.1</v>
          </cell>
          <cell r="BD114">
            <v>2.1</v>
          </cell>
          <cell r="BE114">
            <v>20.7</v>
          </cell>
          <cell r="BF114">
            <v>32</v>
          </cell>
          <cell r="BG114">
            <v>-6.8</v>
          </cell>
          <cell r="BH114">
            <v>3.3</v>
          </cell>
          <cell r="BJ114">
            <v>2.1</v>
          </cell>
        </row>
        <row r="115">
          <cell r="BA115" t="str">
            <v>Apr'00</v>
          </cell>
          <cell r="BB115">
            <v>-21.9</v>
          </cell>
          <cell r="BC115">
            <v>-3.2</v>
          </cell>
          <cell r="BD115">
            <v>1.4</v>
          </cell>
          <cell r="BE115">
            <v>17.600000000000001</v>
          </cell>
          <cell r="BF115">
            <v>23.8</v>
          </cell>
          <cell r="BG115">
            <v>-6.9</v>
          </cell>
          <cell r="BH115">
            <v>2</v>
          </cell>
          <cell r="BJ115">
            <v>1.4</v>
          </cell>
        </row>
        <row r="116">
          <cell r="BA116" t="str">
            <v>May'00</v>
          </cell>
          <cell r="BB116">
            <v>-21</v>
          </cell>
          <cell r="BC116">
            <v>2.7</v>
          </cell>
          <cell r="BD116">
            <v>7.6</v>
          </cell>
          <cell r="BE116">
            <v>15.7</v>
          </cell>
          <cell r="BF116">
            <v>27.3</v>
          </cell>
          <cell r="BG116">
            <v>-2.6</v>
          </cell>
          <cell r="BH116">
            <v>4.2</v>
          </cell>
          <cell r="BJ116">
            <v>7.6</v>
          </cell>
        </row>
        <row r="117">
          <cell r="BA117" t="str">
            <v>Jun'00</v>
          </cell>
          <cell r="BB117">
            <v>-24</v>
          </cell>
          <cell r="BC117">
            <v>-2</v>
          </cell>
          <cell r="BD117">
            <v>4.3</v>
          </cell>
          <cell r="BE117">
            <v>24.3</v>
          </cell>
          <cell r="BF117">
            <v>35.1</v>
          </cell>
          <cell r="BG117">
            <v>-5.8</v>
          </cell>
          <cell r="BH117">
            <v>2.7</v>
          </cell>
          <cell r="BJ117">
            <v>4.3</v>
          </cell>
        </row>
        <row r="118">
          <cell r="BA118" t="str">
            <v>Jul'00</v>
          </cell>
          <cell r="BB118">
            <v>-21.3</v>
          </cell>
          <cell r="BC118">
            <v>-1.5</v>
          </cell>
          <cell r="BD118">
            <v>3.8</v>
          </cell>
          <cell r="BE118">
            <v>22.6</v>
          </cell>
          <cell r="BF118">
            <v>31.8</v>
          </cell>
          <cell r="BG118">
            <v>-5.3</v>
          </cell>
          <cell r="BH118">
            <v>2.4</v>
          </cell>
          <cell r="BJ118">
            <v>3.8</v>
          </cell>
        </row>
        <row r="119">
          <cell r="BA119" t="str">
            <v>Aug'00</v>
          </cell>
          <cell r="BB119">
            <v>-24.2</v>
          </cell>
          <cell r="BC119">
            <v>-2.8</v>
          </cell>
          <cell r="BD119">
            <v>6.9</v>
          </cell>
          <cell r="BE119">
            <v>23.4</v>
          </cell>
          <cell r="BF119">
            <v>31.5</v>
          </cell>
          <cell r="BG119">
            <v>-4.3</v>
          </cell>
          <cell r="BH119">
            <v>3</v>
          </cell>
          <cell r="BJ119">
            <v>6.9</v>
          </cell>
        </row>
        <row r="120">
          <cell r="BA120" t="str">
            <v>Sep'00</v>
          </cell>
          <cell r="BB120">
            <v>-23.8</v>
          </cell>
          <cell r="BC120">
            <v>-6.7</v>
          </cell>
          <cell r="BD120">
            <v>2.8</v>
          </cell>
          <cell r="BE120">
            <v>30.2</v>
          </cell>
          <cell r="BF120">
            <v>34.9</v>
          </cell>
          <cell r="BG120">
            <v>-7.3</v>
          </cell>
          <cell r="BH120">
            <v>0.3</v>
          </cell>
          <cell r="BJ120">
            <v>2.8</v>
          </cell>
        </row>
        <row r="121">
          <cell r="BA121" t="str">
            <v>Oct'00</v>
          </cell>
          <cell r="BB121">
            <v>-25.2</v>
          </cell>
          <cell r="BC121">
            <v>-6.6</v>
          </cell>
          <cell r="BD121">
            <v>-0.3</v>
          </cell>
          <cell r="BE121">
            <v>32</v>
          </cell>
          <cell r="BF121">
            <v>34.799999999999997</v>
          </cell>
          <cell r="BG121">
            <v>-8.9</v>
          </cell>
          <cell r="BH121">
            <v>-0.6</v>
          </cell>
          <cell r="BJ121">
            <v>-0.3</v>
          </cell>
        </row>
        <row r="122">
          <cell r="BA122" t="str">
            <v>Nov'00</v>
          </cell>
          <cell r="BB122">
            <v>-25.3</v>
          </cell>
          <cell r="BC122">
            <v>-4.4000000000000004</v>
          </cell>
          <cell r="BD122">
            <v>3.4</v>
          </cell>
          <cell r="BE122">
            <v>35.9</v>
          </cell>
          <cell r="BF122">
            <v>37.799999999999997</v>
          </cell>
          <cell r="BG122">
            <v>-6.9</v>
          </cell>
          <cell r="BH122">
            <v>1.5</v>
          </cell>
          <cell r="BJ122">
            <v>3.4</v>
          </cell>
        </row>
        <row r="123">
          <cell r="BA123" t="str">
            <v>Dec'00</v>
          </cell>
          <cell r="BB123">
            <v>-23.4</v>
          </cell>
          <cell r="BC123">
            <v>-5.3</v>
          </cell>
          <cell r="BD123">
            <v>2</v>
          </cell>
          <cell r="BE123">
            <v>35</v>
          </cell>
          <cell r="BF123">
            <v>36.799999999999997</v>
          </cell>
          <cell r="BG123">
            <v>-7.1</v>
          </cell>
          <cell r="BH123">
            <v>1.6</v>
          </cell>
          <cell r="BJ123">
            <v>2</v>
          </cell>
        </row>
        <row r="124">
          <cell r="BA124" t="str">
            <v>Jan'01</v>
          </cell>
          <cell r="BB124">
            <v>-23.9</v>
          </cell>
          <cell r="BC124">
            <v>-2.4</v>
          </cell>
          <cell r="BD124">
            <v>3.9</v>
          </cell>
          <cell r="BE124">
            <v>31.1</v>
          </cell>
          <cell r="BF124">
            <v>34.9</v>
          </cell>
          <cell r="BG124">
            <v>-4.8</v>
          </cell>
          <cell r="BH124">
            <v>2.6</v>
          </cell>
          <cell r="BJ124">
            <v>3.9</v>
          </cell>
        </row>
        <row r="125">
          <cell r="BA125" t="str">
            <v>Feb'01</v>
          </cell>
          <cell r="BB125">
            <v>-23.6</v>
          </cell>
          <cell r="BC125">
            <v>-6.2</v>
          </cell>
          <cell r="BD125">
            <v>1.5</v>
          </cell>
          <cell r="BE125">
            <v>32.299999999999997</v>
          </cell>
          <cell r="BF125">
            <v>38.299999999999997</v>
          </cell>
          <cell r="BG125">
            <v>-5.2</v>
          </cell>
          <cell r="BH125">
            <v>2.4</v>
          </cell>
          <cell r="BJ125">
            <v>1.5</v>
          </cell>
        </row>
        <row r="126">
          <cell r="BA126" t="str">
            <v>Mar'01</v>
          </cell>
          <cell r="BB126">
            <v>-23.6</v>
          </cell>
          <cell r="BC126">
            <v>-6.2</v>
          </cell>
          <cell r="BD126">
            <v>3.1</v>
          </cell>
          <cell r="BE126">
            <v>33</v>
          </cell>
          <cell r="BF126">
            <v>36.299999999999997</v>
          </cell>
          <cell r="BG126">
            <v>-4.5999999999999996</v>
          </cell>
          <cell r="BH126">
            <v>2.6</v>
          </cell>
          <cell r="BJ126">
            <v>3.1</v>
          </cell>
        </row>
        <row r="127">
          <cell r="BA127" t="str">
            <v>Apr'01</v>
          </cell>
          <cell r="BB127">
            <v>-23.8</v>
          </cell>
          <cell r="BC127">
            <v>-1.7</v>
          </cell>
          <cell r="BD127">
            <v>3.6</v>
          </cell>
          <cell r="BE127">
            <v>33</v>
          </cell>
          <cell r="BF127">
            <v>34.299999999999997</v>
          </cell>
          <cell r="BG127">
            <v>-3.5</v>
          </cell>
          <cell r="BH127">
            <v>3.4</v>
          </cell>
          <cell r="BJ127">
            <v>3.6</v>
          </cell>
        </row>
        <row r="128">
          <cell r="BA128" t="str">
            <v>May'01</v>
          </cell>
          <cell r="BB128">
            <v>-24.4</v>
          </cell>
          <cell r="BC128">
            <v>-2.6</v>
          </cell>
          <cell r="BD128">
            <v>0.4</v>
          </cell>
          <cell r="BE128">
            <v>45.9</v>
          </cell>
          <cell r="BF128">
            <v>43.1</v>
          </cell>
          <cell r="BG128">
            <v>-6</v>
          </cell>
          <cell r="BH128">
            <v>1.7</v>
          </cell>
          <cell r="BJ128">
            <v>0.4</v>
          </cell>
        </row>
        <row r="129">
          <cell r="BA129" t="str">
            <v>Jun'01</v>
          </cell>
          <cell r="BB129">
            <v>-25.8</v>
          </cell>
          <cell r="BC129">
            <v>-5.3</v>
          </cell>
          <cell r="BD129">
            <v>-2</v>
          </cell>
          <cell r="BE129">
            <v>43.8</v>
          </cell>
          <cell r="BF129">
            <v>43.1</v>
          </cell>
          <cell r="BG129">
            <v>-6.6</v>
          </cell>
          <cell r="BH129">
            <v>1</v>
          </cell>
          <cell r="BJ129">
            <v>-2</v>
          </cell>
        </row>
        <row r="130">
          <cell r="BA130" t="str">
            <v>Jul'01</v>
          </cell>
          <cell r="BB130">
            <v>-25.5</v>
          </cell>
          <cell r="BC130">
            <v>-3.8</v>
          </cell>
          <cell r="BD130">
            <v>-5.3</v>
          </cell>
          <cell r="BE130">
            <v>46.1</v>
          </cell>
          <cell r="BF130">
            <v>41.2</v>
          </cell>
          <cell r="BG130">
            <v>-8.3000000000000007</v>
          </cell>
          <cell r="BH130">
            <v>-0.3</v>
          </cell>
          <cell r="BJ130">
            <v>-5.3</v>
          </cell>
        </row>
        <row r="131">
          <cell r="BA131" t="str">
            <v>Aug'01</v>
          </cell>
          <cell r="BB131">
            <v>-24.7</v>
          </cell>
          <cell r="BC131">
            <v>-4.7</v>
          </cell>
          <cell r="BD131">
            <v>-9.1</v>
          </cell>
          <cell r="BE131">
            <v>47.1</v>
          </cell>
          <cell r="BF131">
            <v>45.9</v>
          </cell>
          <cell r="BG131">
            <v>-9</v>
          </cell>
          <cell r="BH131">
            <v>-2.2999999999999998</v>
          </cell>
          <cell r="BJ131">
            <v>-9.1</v>
          </cell>
        </row>
        <row r="132">
          <cell r="BA132" t="str">
            <v>Sep'01</v>
          </cell>
          <cell r="BB132">
            <v>-25.5</v>
          </cell>
          <cell r="BC132">
            <v>-2.5</v>
          </cell>
          <cell r="BD132">
            <v>-7.4</v>
          </cell>
          <cell r="BE132">
            <v>40.700000000000003</v>
          </cell>
          <cell r="BF132">
            <v>42.8</v>
          </cell>
          <cell r="BG132">
            <v>-8.9</v>
          </cell>
          <cell r="BH132">
            <v>-1.7</v>
          </cell>
          <cell r="BJ132">
            <v>-7.4</v>
          </cell>
        </row>
        <row r="133">
          <cell r="BA133" t="str">
            <v>Oct'01</v>
          </cell>
          <cell r="BB133">
            <v>-25.5</v>
          </cell>
          <cell r="BC133">
            <v>-4.5999999999999996</v>
          </cell>
          <cell r="BD133">
            <v>-8</v>
          </cell>
          <cell r="BE133">
            <v>39.5</v>
          </cell>
          <cell r="BF133">
            <v>46.1</v>
          </cell>
          <cell r="BG133">
            <v>-7.8</v>
          </cell>
          <cell r="BH133">
            <v>-0.7</v>
          </cell>
          <cell r="BJ133">
            <v>-8</v>
          </cell>
        </row>
        <row r="134">
          <cell r="BA134" t="str">
            <v>Nov'01</v>
          </cell>
          <cell r="BB134">
            <v>-27.7</v>
          </cell>
          <cell r="BC134">
            <v>-6.2</v>
          </cell>
          <cell r="BD134">
            <v>-12.9</v>
          </cell>
          <cell r="BE134">
            <v>39.5</v>
          </cell>
          <cell r="BF134">
            <v>44.6</v>
          </cell>
          <cell r="BG134">
            <v>-8.1999999999999993</v>
          </cell>
          <cell r="BH134">
            <v>-2.9</v>
          </cell>
          <cell r="BJ134">
            <v>-12.9</v>
          </cell>
        </row>
        <row r="135">
          <cell r="BA135" t="str">
            <v>Dec'01</v>
          </cell>
          <cell r="BB135">
            <v>-26.8</v>
          </cell>
          <cell r="BC135">
            <v>-6.3</v>
          </cell>
          <cell r="BD135">
            <v>-13.5</v>
          </cell>
          <cell r="BE135">
            <v>39.5</v>
          </cell>
          <cell r="BF135">
            <v>43.5</v>
          </cell>
          <cell r="BG135">
            <v>-10.9</v>
          </cell>
          <cell r="BH135">
            <v>-3.2</v>
          </cell>
          <cell r="BJ135">
            <v>-13.5</v>
          </cell>
        </row>
        <row r="136">
          <cell r="BA136" t="str">
            <v>Jan'02</v>
          </cell>
          <cell r="BB136">
            <v>-30.9</v>
          </cell>
          <cell r="BC136">
            <v>-14.3</v>
          </cell>
          <cell r="BD136">
            <v>-12.2</v>
          </cell>
          <cell r="BE136">
            <v>52.6</v>
          </cell>
          <cell r="BF136">
            <v>35.799999999999997</v>
          </cell>
          <cell r="BG136">
            <v>-12.8</v>
          </cell>
          <cell r="BH136">
            <v>-3.8</v>
          </cell>
          <cell r="BJ136">
            <v>-12.2</v>
          </cell>
        </row>
        <row r="137">
          <cell r="BA137" t="str">
            <v>Feb'02</v>
          </cell>
          <cell r="BB137">
            <v>-32</v>
          </cell>
          <cell r="BC137">
            <v>-20.8</v>
          </cell>
          <cell r="BD137">
            <v>-12</v>
          </cell>
          <cell r="BE137">
            <v>62.4</v>
          </cell>
          <cell r="BF137">
            <v>32.5</v>
          </cell>
          <cell r="BG137">
            <v>-15.8</v>
          </cell>
          <cell r="BH137">
            <v>-4.4000000000000004</v>
          </cell>
          <cell r="BJ137">
            <v>-12</v>
          </cell>
        </row>
        <row r="138">
          <cell r="BA138" t="str">
            <v>Mar'02</v>
          </cell>
          <cell r="BB138">
            <v>-31.2</v>
          </cell>
          <cell r="BC138">
            <v>-22.9</v>
          </cell>
          <cell r="BD138">
            <v>-10.4</v>
          </cell>
          <cell r="BE138">
            <v>66.099999999999994</v>
          </cell>
          <cell r="BF138">
            <v>26.2</v>
          </cell>
          <cell r="BG138">
            <v>-17.600000000000001</v>
          </cell>
          <cell r="BH138">
            <v>-4.5999999999999996</v>
          </cell>
          <cell r="BJ138">
            <v>-10.4</v>
          </cell>
        </row>
        <row r="139">
          <cell r="BA139" t="str">
            <v>Apr'02</v>
          </cell>
          <cell r="BB139">
            <v>-31.1</v>
          </cell>
          <cell r="BC139">
            <v>-26.3</v>
          </cell>
          <cell r="BD139">
            <v>-9.9</v>
          </cell>
          <cell r="BE139">
            <v>68.5</v>
          </cell>
          <cell r="BF139">
            <v>22.7</v>
          </cell>
          <cell r="BG139">
            <v>-19.399999999999999</v>
          </cell>
          <cell r="BH139">
            <v>-5.3</v>
          </cell>
          <cell r="BJ139">
            <v>-9.9</v>
          </cell>
        </row>
        <row r="140">
          <cell r="BA140" t="str">
            <v>May'02</v>
          </cell>
          <cell r="BB140">
            <v>-32.4</v>
          </cell>
          <cell r="BC140">
            <v>-24.3</v>
          </cell>
          <cell r="BD140">
            <v>-8.6999999999999993</v>
          </cell>
          <cell r="BE140">
            <v>67.8</v>
          </cell>
          <cell r="BF140">
            <v>18.100000000000001</v>
          </cell>
          <cell r="BG140">
            <v>-22.5</v>
          </cell>
          <cell r="BH140">
            <v>-4.8</v>
          </cell>
          <cell r="BJ140">
            <v>-8.6999999999999993</v>
          </cell>
        </row>
        <row r="141">
          <cell r="BA141" t="str">
            <v>Jun'02</v>
          </cell>
          <cell r="BB141">
            <v>-32.5</v>
          </cell>
          <cell r="BC141">
            <v>-27.9</v>
          </cell>
          <cell r="BD141">
            <v>-6.8</v>
          </cell>
          <cell r="BE141">
            <v>70</v>
          </cell>
          <cell r="BF141">
            <v>12.1</v>
          </cell>
          <cell r="BG141">
            <v>-23.4</v>
          </cell>
          <cell r="BH141">
            <v>-3.7</v>
          </cell>
          <cell r="BJ141">
            <v>-6.8</v>
          </cell>
        </row>
        <row r="142">
          <cell r="BA142" t="str">
            <v>Jul'02</v>
          </cell>
          <cell r="BB142">
            <v>-34.700000000000003</v>
          </cell>
          <cell r="BC142">
            <v>-24.8</v>
          </cell>
          <cell r="BD142">
            <v>-7</v>
          </cell>
          <cell r="BE142">
            <v>72</v>
          </cell>
          <cell r="BF142">
            <v>10.9</v>
          </cell>
          <cell r="BG142">
            <v>-22</v>
          </cell>
          <cell r="BH142">
            <v>-2.6</v>
          </cell>
          <cell r="BJ142">
            <v>-7</v>
          </cell>
        </row>
        <row r="143">
          <cell r="BA143" t="str">
            <v>Aug'02</v>
          </cell>
          <cell r="BB143">
            <v>-33.200000000000003</v>
          </cell>
          <cell r="BC143">
            <v>-25.3</v>
          </cell>
          <cell r="BD143">
            <v>-10.1</v>
          </cell>
          <cell r="BE143">
            <v>73.7</v>
          </cell>
          <cell r="BF143">
            <v>15</v>
          </cell>
          <cell r="BG143">
            <v>-25</v>
          </cell>
          <cell r="BH143">
            <v>-2.6</v>
          </cell>
          <cell r="BJ143">
            <v>-10.1</v>
          </cell>
        </row>
        <row r="144">
          <cell r="BA144" t="str">
            <v>Sep'02</v>
          </cell>
          <cell r="BB144">
            <v>-32.799999999999997</v>
          </cell>
          <cell r="BC144">
            <v>-24.6</v>
          </cell>
          <cell r="BD144">
            <v>-5.0999999999999996</v>
          </cell>
          <cell r="BE144">
            <v>72.599999999999994</v>
          </cell>
          <cell r="BF144">
            <v>10.3</v>
          </cell>
          <cell r="BG144">
            <v>-24</v>
          </cell>
          <cell r="BH144">
            <v>-2.7</v>
          </cell>
          <cell r="BJ144">
            <v>-5.0999999999999996</v>
          </cell>
        </row>
        <row r="145">
          <cell r="BA145" t="str">
            <v>Oct'02</v>
          </cell>
          <cell r="BB145">
            <v>-35.200000000000003</v>
          </cell>
          <cell r="BC145">
            <v>-26.1</v>
          </cell>
          <cell r="BD145">
            <v>-10.5</v>
          </cell>
          <cell r="BE145">
            <v>68.400000000000006</v>
          </cell>
          <cell r="BF145">
            <v>11.7</v>
          </cell>
          <cell r="BG145">
            <v>-24.6</v>
          </cell>
          <cell r="BH145">
            <v>-5.7</v>
          </cell>
          <cell r="BJ145">
            <v>-10.5</v>
          </cell>
        </row>
        <row r="146">
          <cell r="BA146" t="str">
            <v>Nov'02</v>
          </cell>
          <cell r="BB146">
            <v>-38.5</v>
          </cell>
          <cell r="BC146">
            <v>-30.8</v>
          </cell>
          <cell r="BD146">
            <v>-17.5</v>
          </cell>
          <cell r="BE146">
            <v>70.8</v>
          </cell>
          <cell r="BF146">
            <v>15.5</v>
          </cell>
          <cell r="BG146">
            <v>-29.6</v>
          </cell>
          <cell r="BH146">
            <v>-10.199999999999999</v>
          </cell>
          <cell r="BJ146">
            <v>-17.5</v>
          </cell>
        </row>
        <row r="147">
          <cell r="BA147" t="str">
            <v>Dec'02</v>
          </cell>
          <cell r="BB147">
            <v>-38.1</v>
          </cell>
          <cell r="BC147">
            <v>-27.3</v>
          </cell>
          <cell r="BD147">
            <v>-21</v>
          </cell>
          <cell r="BE147">
            <v>72.2</v>
          </cell>
          <cell r="BF147">
            <v>12.4</v>
          </cell>
          <cell r="BG147">
            <v>-31.2</v>
          </cell>
          <cell r="BH147">
            <v>-10.3</v>
          </cell>
          <cell r="BJ147">
            <v>-21</v>
          </cell>
        </row>
        <row r="148">
          <cell r="BA148" t="str">
            <v>Jan'03</v>
          </cell>
          <cell r="BB148">
            <v>-36.299999999999997</v>
          </cell>
          <cell r="BC148">
            <v>-21.6</v>
          </cell>
          <cell r="BD148">
            <v>-19.899999999999999</v>
          </cell>
          <cell r="BE148">
            <v>69.2</v>
          </cell>
          <cell r="BF148">
            <v>14.3</v>
          </cell>
          <cell r="BG148">
            <v>-29.1</v>
          </cell>
          <cell r="BH148">
            <v>-9.4</v>
          </cell>
          <cell r="BJ148">
            <v>-19.899999999999999</v>
          </cell>
        </row>
        <row r="149">
          <cell r="BA149" t="str">
            <v>Feb'03</v>
          </cell>
          <cell r="BB149">
            <v>-38.9</v>
          </cell>
          <cell r="BC149">
            <v>-23.2</v>
          </cell>
          <cell r="BD149">
            <v>-20.100000000000001</v>
          </cell>
          <cell r="BE149">
            <v>61</v>
          </cell>
          <cell r="BF149">
            <v>18</v>
          </cell>
          <cell r="BG149">
            <v>-29.7</v>
          </cell>
          <cell r="BH149">
            <v>-10.5</v>
          </cell>
          <cell r="BJ149">
            <v>-20.100000000000001</v>
          </cell>
        </row>
        <row r="150">
          <cell r="BA150" t="str">
            <v>Mar'03</v>
          </cell>
          <cell r="BB150">
            <v>-36.200000000000003</v>
          </cell>
          <cell r="BC150">
            <v>-21</v>
          </cell>
          <cell r="BD150">
            <v>-21.6</v>
          </cell>
          <cell r="BE150">
            <v>59.9</v>
          </cell>
          <cell r="BF150">
            <v>19.5</v>
          </cell>
          <cell r="BG150">
            <v>-28.7</v>
          </cell>
          <cell r="BH150">
            <v>-11.5</v>
          </cell>
          <cell r="BJ150">
            <v>-21.6</v>
          </cell>
        </row>
        <row r="151">
          <cell r="BA151" t="str">
            <v>Apr'03</v>
          </cell>
          <cell r="BB151">
            <v>-35.200000000000003</v>
          </cell>
          <cell r="BC151">
            <v>-22.5</v>
          </cell>
          <cell r="BD151">
            <v>-19.600000000000001</v>
          </cell>
          <cell r="BE151">
            <v>55.6</v>
          </cell>
          <cell r="BF151">
            <v>16.2</v>
          </cell>
          <cell r="BG151">
            <v>-27.8</v>
          </cell>
          <cell r="BH151">
            <v>-9</v>
          </cell>
          <cell r="BJ151">
            <v>-19.600000000000001</v>
          </cell>
        </row>
        <row r="152">
          <cell r="BA152" t="str">
            <v>May'03</v>
          </cell>
          <cell r="BB152">
            <v>-36.1</v>
          </cell>
          <cell r="BC152">
            <v>-23.7</v>
          </cell>
          <cell r="BD152">
            <v>-22.5</v>
          </cell>
          <cell r="BE152">
            <v>46.4</v>
          </cell>
          <cell r="BF152">
            <v>10.9</v>
          </cell>
          <cell r="BG152">
            <v>-22.2</v>
          </cell>
          <cell r="BH152">
            <v>-7.8</v>
          </cell>
          <cell r="BJ152">
            <v>-22.5</v>
          </cell>
        </row>
        <row r="153">
          <cell r="BA153" t="str">
            <v>Jun'03</v>
          </cell>
          <cell r="BB153">
            <v>-32.6</v>
          </cell>
          <cell r="BC153">
            <v>-19</v>
          </cell>
          <cell r="BD153">
            <v>-19.7</v>
          </cell>
          <cell r="BE153">
            <v>39.1</v>
          </cell>
          <cell r="BF153">
            <v>7.6</v>
          </cell>
          <cell r="BG153">
            <v>-18.600000000000001</v>
          </cell>
          <cell r="BH153">
            <v>-7.1</v>
          </cell>
          <cell r="BJ153">
            <v>-19.7</v>
          </cell>
        </row>
        <row r="154">
          <cell r="BA154" t="str">
            <v>Jul'03</v>
          </cell>
          <cell r="BB154">
            <v>-32.9</v>
          </cell>
          <cell r="BC154">
            <v>-22</v>
          </cell>
          <cell r="BD154">
            <v>-17.8</v>
          </cell>
          <cell r="BE154">
            <v>38.9</v>
          </cell>
          <cell r="BF154">
            <v>8.8000000000000007</v>
          </cell>
          <cell r="BG154">
            <v>-17.100000000000001</v>
          </cell>
          <cell r="BH154">
            <v>-6.4</v>
          </cell>
          <cell r="BJ154">
            <v>-17.8</v>
          </cell>
        </row>
        <row r="155">
          <cell r="BA155" t="str">
            <v>Aug'03</v>
          </cell>
          <cell r="BB155">
            <v>-33.6</v>
          </cell>
          <cell r="BC155">
            <v>-21.1</v>
          </cell>
          <cell r="BD155">
            <v>-17.7</v>
          </cell>
          <cell r="BE155">
            <v>42.4</v>
          </cell>
          <cell r="BF155">
            <v>13.3</v>
          </cell>
          <cell r="BG155">
            <v>-19.899999999999999</v>
          </cell>
          <cell r="BH155">
            <v>-7.3</v>
          </cell>
          <cell r="BJ155">
            <v>-17.7</v>
          </cell>
        </row>
        <row r="156">
          <cell r="BA156" t="str">
            <v>Sep'03</v>
          </cell>
          <cell r="BB156">
            <v>-34.799999999999997</v>
          </cell>
          <cell r="BC156">
            <v>-19.399999999999999</v>
          </cell>
          <cell r="BD156">
            <v>-18.5</v>
          </cell>
          <cell r="BE156">
            <v>36.700000000000003</v>
          </cell>
          <cell r="BF156">
            <v>15.2</v>
          </cell>
          <cell r="BG156">
            <v>-19</v>
          </cell>
          <cell r="BH156">
            <v>-6.9</v>
          </cell>
          <cell r="BJ156">
            <v>-18.5</v>
          </cell>
        </row>
        <row r="157">
          <cell r="BA157" t="str">
            <v>Oct'03</v>
          </cell>
          <cell r="BB157">
            <v>-34.9</v>
          </cell>
          <cell r="BC157">
            <v>-18.2</v>
          </cell>
          <cell r="BD157">
            <v>-17</v>
          </cell>
          <cell r="BE157">
            <v>39.799999999999997</v>
          </cell>
          <cell r="BF157">
            <v>8.9</v>
          </cell>
          <cell r="BG157">
            <v>-18.2</v>
          </cell>
          <cell r="BH157">
            <v>-6.4</v>
          </cell>
          <cell r="BJ157">
            <v>-17</v>
          </cell>
        </row>
        <row r="158">
          <cell r="BA158" t="str">
            <v>Nov'03</v>
          </cell>
          <cell r="BB158">
            <v>-29.6</v>
          </cell>
          <cell r="BC158">
            <v>-15.5</v>
          </cell>
          <cell r="BD158">
            <v>-14.5</v>
          </cell>
          <cell r="BE158">
            <v>37</v>
          </cell>
          <cell r="BF158">
            <v>8.9</v>
          </cell>
          <cell r="BG158">
            <v>-16</v>
          </cell>
          <cell r="BH158">
            <v>-5.3</v>
          </cell>
          <cell r="BJ158">
            <v>-14.5</v>
          </cell>
        </row>
        <row r="159">
          <cell r="BA159" t="str">
            <v>Dec'03</v>
          </cell>
          <cell r="BB159">
            <v>-33</v>
          </cell>
          <cell r="BC159">
            <v>-21.8</v>
          </cell>
          <cell r="BD159">
            <v>-15.3</v>
          </cell>
          <cell r="BE159">
            <v>35.700000000000003</v>
          </cell>
          <cell r="BF159">
            <v>6.2</v>
          </cell>
          <cell r="BG159">
            <v>-16.100000000000001</v>
          </cell>
          <cell r="BH159">
            <v>-7.2</v>
          </cell>
          <cell r="BJ159">
            <v>-15.3</v>
          </cell>
        </row>
        <row r="160">
          <cell r="BA160" t="str">
            <v>Jan'04</v>
          </cell>
          <cell r="BB160">
            <v>-36.799999999999997</v>
          </cell>
          <cell r="BC160">
            <v>-22.8</v>
          </cell>
          <cell r="BD160">
            <v>-16.399999999999999</v>
          </cell>
          <cell r="BE160">
            <v>36.5</v>
          </cell>
          <cell r="BF160">
            <v>10.8</v>
          </cell>
          <cell r="BG160">
            <v>-17.3</v>
          </cell>
          <cell r="BH160">
            <v>-9</v>
          </cell>
          <cell r="BJ160">
            <v>-16.399999999999999</v>
          </cell>
        </row>
        <row r="161">
          <cell r="BA161" t="str">
            <v>Feb'04</v>
          </cell>
          <cell r="BB161">
            <v>-33.200000000000003</v>
          </cell>
          <cell r="BC161">
            <v>-16.8</v>
          </cell>
          <cell r="BD161">
            <v>-13.2</v>
          </cell>
          <cell r="BE161">
            <v>32.200000000000003</v>
          </cell>
          <cell r="BF161">
            <v>9.8000000000000007</v>
          </cell>
          <cell r="BG161">
            <v>-15.4</v>
          </cell>
          <cell r="BH161">
            <v>-5.8</v>
          </cell>
          <cell r="BJ161">
            <v>-13.2</v>
          </cell>
        </row>
        <row r="162">
          <cell r="BA162" t="str">
            <v>Mar'04</v>
          </cell>
          <cell r="BB162">
            <v>-32.4</v>
          </cell>
          <cell r="BC162">
            <v>-17.100000000000001</v>
          </cell>
          <cell r="BD162">
            <v>-15.9</v>
          </cell>
          <cell r="BE162">
            <v>32.1</v>
          </cell>
          <cell r="BF162">
            <v>10.5</v>
          </cell>
          <cell r="BG162">
            <v>-16.3</v>
          </cell>
          <cell r="BH162">
            <v>-7.7</v>
          </cell>
          <cell r="BJ162">
            <v>-15.9</v>
          </cell>
        </row>
        <row r="163">
          <cell r="BA163" t="str">
            <v>Apr'04</v>
          </cell>
          <cell r="BB163">
            <v>-35.700000000000003</v>
          </cell>
          <cell r="BC163">
            <v>-17.600000000000001</v>
          </cell>
          <cell r="BD163">
            <v>-16.3</v>
          </cell>
          <cell r="BE163">
            <v>27.9</v>
          </cell>
          <cell r="BF163">
            <v>7.6</v>
          </cell>
          <cell r="BG163">
            <v>-15.2</v>
          </cell>
          <cell r="BH163">
            <v>-6.5</v>
          </cell>
          <cell r="BJ163">
            <v>-16.3</v>
          </cell>
        </row>
        <row r="164">
          <cell r="BA164" t="str">
            <v>May'04</v>
          </cell>
          <cell r="BB164">
            <v>-32.200000000000003</v>
          </cell>
          <cell r="BC164">
            <v>-21.4</v>
          </cell>
          <cell r="BD164">
            <v>-17</v>
          </cell>
          <cell r="BE164">
            <v>29.1</v>
          </cell>
          <cell r="BF164">
            <v>14</v>
          </cell>
          <cell r="BG164">
            <v>-18.5</v>
          </cell>
          <cell r="BH164">
            <v>-8.4</v>
          </cell>
          <cell r="BJ164">
            <v>-17</v>
          </cell>
        </row>
        <row r="165">
          <cell r="BA165" t="str">
            <v>Jun'04</v>
          </cell>
          <cell r="BB165">
            <v>-33.9</v>
          </cell>
          <cell r="BC165">
            <v>-16.399999999999999</v>
          </cell>
          <cell r="BD165">
            <v>-14.4</v>
          </cell>
          <cell r="BE165">
            <v>27.7</v>
          </cell>
          <cell r="BF165">
            <v>13</v>
          </cell>
          <cell r="BG165">
            <v>-15.9</v>
          </cell>
          <cell r="BH165">
            <v>-6.5</v>
          </cell>
          <cell r="BJ165">
            <v>-14.4</v>
          </cell>
        </row>
        <row r="166">
          <cell r="BA166" t="str">
            <v>Jul'04</v>
          </cell>
          <cell r="BB166">
            <v>-35.1</v>
          </cell>
          <cell r="BC166">
            <v>-21.9</v>
          </cell>
          <cell r="BD166">
            <v>-16.7</v>
          </cell>
          <cell r="BE166">
            <v>28.6</v>
          </cell>
          <cell r="BF166">
            <v>14</v>
          </cell>
          <cell r="BG166">
            <v>-18.7</v>
          </cell>
          <cell r="BH166">
            <v>-8</v>
          </cell>
          <cell r="BJ166">
            <v>-16.7</v>
          </cell>
        </row>
        <row r="167">
          <cell r="BA167" t="str">
            <v>Aug'04</v>
          </cell>
          <cell r="BB167">
            <v>-33.1</v>
          </cell>
          <cell r="BC167">
            <v>-18.7</v>
          </cell>
          <cell r="BD167">
            <v>-18</v>
          </cell>
          <cell r="BE167">
            <v>25</v>
          </cell>
          <cell r="BF167">
            <v>13.3</v>
          </cell>
          <cell r="BG167">
            <v>-14.2</v>
          </cell>
          <cell r="BH167">
            <v>-7.9</v>
          </cell>
          <cell r="BJ167">
            <v>-18</v>
          </cell>
        </row>
        <row r="168">
          <cell r="BA168" t="str">
            <v>Sep'04</v>
          </cell>
          <cell r="BB168">
            <v>-32.9</v>
          </cell>
          <cell r="BC168">
            <v>-17.8</v>
          </cell>
          <cell r="BD168">
            <v>-14.7</v>
          </cell>
          <cell r="BE168">
            <v>26.6</v>
          </cell>
          <cell r="BF168">
            <v>11.8</v>
          </cell>
          <cell r="BG168">
            <v>-12.3</v>
          </cell>
          <cell r="BH168">
            <v>-6.5</v>
          </cell>
          <cell r="BJ168">
            <v>-14.7</v>
          </cell>
        </row>
        <row r="169">
          <cell r="BA169" t="str">
            <v>Oct'04</v>
          </cell>
          <cell r="BB169">
            <v>-32.5</v>
          </cell>
          <cell r="BC169">
            <v>-19.399999999999999</v>
          </cell>
          <cell r="BD169">
            <v>-18.100000000000001</v>
          </cell>
          <cell r="BE169">
            <v>24.5</v>
          </cell>
          <cell r="BF169">
            <v>10.7</v>
          </cell>
          <cell r="BG169">
            <v>-12.7</v>
          </cell>
          <cell r="BH169">
            <v>-7.9</v>
          </cell>
          <cell r="BJ169">
            <v>-18.100000000000001</v>
          </cell>
        </row>
        <row r="170">
          <cell r="BA170" t="str">
            <v>Nov'04</v>
          </cell>
          <cell r="BB170">
            <v>-32.700000000000003</v>
          </cell>
          <cell r="BC170">
            <v>-19.600000000000001</v>
          </cell>
          <cell r="BD170">
            <v>-17.600000000000001</v>
          </cell>
          <cell r="BE170">
            <v>25.4</v>
          </cell>
          <cell r="BF170">
            <v>6.8</v>
          </cell>
          <cell r="BG170">
            <v>-12.3</v>
          </cell>
          <cell r="BH170">
            <v>-5.8</v>
          </cell>
          <cell r="BJ170">
            <v>-17.600000000000001</v>
          </cell>
        </row>
        <row r="171">
          <cell r="BA171" t="str">
            <v>Dec'04</v>
          </cell>
          <cell r="BB171">
            <v>-30.4</v>
          </cell>
          <cell r="BC171">
            <v>-19</v>
          </cell>
          <cell r="BD171">
            <v>-17</v>
          </cell>
          <cell r="BE171">
            <v>23.3</v>
          </cell>
          <cell r="BF171">
            <v>5.2</v>
          </cell>
          <cell r="BG171">
            <v>-12.1</v>
          </cell>
          <cell r="BH171">
            <v>-5</v>
          </cell>
          <cell r="BJ171">
            <v>-17</v>
          </cell>
        </row>
        <row r="172">
          <cell r="BA172" t="str">
            <v>Jan'05</v>
          </cell>
          <cell r="BB172">
            <v>-29.8</v>
          </cell>
          <cell r="BC172">
            <v>-15.2</v>
          </cell>
          <cell r="BD172">
            <v>-12.2</v>
          </cell>
          <cell r="BE172">
            <v>19.600000000000001</v>
          </cell>
          <cell r="BF172">
            <v>8</v>
          </cell>
          <cell r="BG172">
            <v>-11</v>
          </cell>
          <cell r="BH172">
            <v>-2.1</v>
          </cell>
          <cell r="BJ172">
            <v>-12.2</v>
          </cell>
        </row>
        <row r="173">
          <cell r="BA173" t="str">
            <v>Feb'05</v>
          </cell>
          <cell r="BB173">
            <v>-30.2</v>
          </cell>
          <cell r="BC173">
            <v>-13.5</v>
          </cell>
          <cell r="BD173">
            <v>-16</v>
          </cell>
          <cell r="BE173">
            <v>23.3</v>
          </cell>
          <cell r="BF173">
            <v>8.1</v>
          </cell>
          <cell r="BG173">
            <v>-10.9</v>
          </cell>
          <cell r="BH173">
            <v>-2.9</v>
          </cell>
          <cell r="BJ173">
            <v>-16</v>
          </cell>
        </row>
        <row r="174">
          <cell r="BA174" t="str">
            <v>Mar'05</v>
          </cell>
          <cell r="BB174">
            <v>-28.5</v>
          </cell>
          <cell r="BC174">
            <v>-12.8</v>
          </cell>
          <cell r="BD174">
            <v>-18.2</v>
          </cell>
          <cell r="BE174">
            <v>21.5</v>
          </cell>
          <cell r="BF174">
            <v>8.8000000000000007</v>
          </cell>
          <cell r="BG174">
            <v>-11.3</v>
          </cell>
          <cell r="BH174">
            <v>-4.2</v>
          </cell>
          <cell r="BJ174">
            <v>-18.2</v>
          </cell>
        </row>
        <row r="175">
          <cell r="BA175" t="str">
            <v>Apr'05</v>
          </cell>
          <cell r="BB175">
            <v>-30.8</v>
          </cell>
          <cell r="BC175">
            <v>-18</v>
          </cell>
          <cell r="BD175">
            <v>-14.5</v>
          </cell>
          <cell r="BE175">
            <v>25.1</v>
          </cell>
          <cell r="BF175">
            <v>8.9</v>
          </cell>
          <cell r="BG175">
            <v>-12.4</v>
          </cell>
          <cell r="BH175">
            <v>-3.7</v>
          </cell>
          <cell r="BJ175">
            <v>-14.5</v>
          </cell>
        </row>
        <row r="176">
          <cell r="BA176" t="str">
            <v>May'05</v>
          </cell>
          <cell r="BB176">
            <v>-29.7</v>
          </cell>
          <cell r="BC176">
            <v>-14.2</v>
          </cell>
          <cell r="BD176">
            <v>-13.1</v>
          </cell>
          <cell r="BE176">
            <v>19.5</v>
          </cell>
          <cell r="BF176">
            <v>9.3000000000000007</v>
          </cell>
          <cell r="BG176">
            <v>-11.5</v>
          </cell>
          <cell r="BH176">
            <v>-5.5</v>
          </cell>
          <cell r="BJ176">
            <v>-13.1</v>
          </cell>
        </row>
        <row r="177">
          <cell r="BA177" t="str">
            <v>Jun'05</v>
          </cell>
          <cell r="BB177">
            <v>-29</v>
          </cell>
          <cell r="BC177">
            <v>-17.100000000000001</v>
          </cell>
          <cell r="BD177">
            <v>-14.5</v>
          </cell>
          <cell r="BE177">
            <v>20.5</v>
          </cell>
          <cell r="BF177">
            <v>10.7</v>
          </cell>
          <cell r="BG177">
            <v>-13.2</v>
          </cell>
          <cell r="BH177">
            <v>-5.5</v>
          </cell>
          <cell r="BJ177">
            <v>-14.5</v>
          </cell>
        </row>
        <row r="178">
          <cell r="BA178" t="str">
            <v>Jul'05</v>
          </cell>
          <cell r="BB178">
            <v>-30.2</v>
          </cell>
          <cell r="BC178">
            <v>-14.4</v>
          </cell>
          <cell r="BD178">
            <v>-15.9</v>
          </cell>
          <cell r="BE178">
            <v>25.1</v>
          </cell>
          <cell r="BF178">
            <v>19</v>
          </cell>
          <cell r="BG178">
            <v>-14.5</v>
          </cell>
          <cell r="BH178">
            <v>-6.9</v>
          </cell>
          <cell r="BJ178">
            <v>-15.9</v>
          </cell>
        </row>
        <row r="179">
          <cell r="BA179" t="str">
            <v>Aug'05</v>
          </cell>
          <cell r="BB179">
            <v>-28.1</v>
          </cell>
          <cell r="BC179">
            <v>-11.5</v>
          </cell>
          <cell r="BD179">
            <v>-14.8</v>
          </cell>
          <cell r="BE179">
            <v>25.4</v>
          </cell>
          <cell r="BF179">
            <v>14.2</v>
          </cell>
          <cell r="BG179">
            <v>-12.4</v>
          </cell>
          <cell r="BH179">
            <v>-6.2</v>
          </cell>
          <cell r="BJ179">
            <v>-14.8</v>
          </cell>
        </row>
        <row r="180">
          <cell r="BA180" t="str">
            <v>Sep'05</v>
          </cell>
          <cell r="BB180">
            <v>-28.5</v>
          </cell>
          <cell r="BC180">
            <v>-14.8</v>
          </cell>
          <cell r="BD180">
            <v>-13.1</v>
          </cell>
          <cell r="BE180">
            <v>32.299999999999997</v>
          </cell>
          <cell r="BF180">
            <v>18</v>
          </cell>
          <cell r="BG180">
            <v>-13.1</v>
          </cell>
          <cell r="BH180">
            <v>-7.5</v>
          </cell>
          <cell r="BJ180">
            <v>-13.1</v>
          </cell>
        </row>
        <row r="181">
          <cell r="BA181" t="str">
            <v>Oct'05</v>
          </cell>
          <cell r="BB181">
            <v>-29.2</v>
          </cell>
          <cell r="BC181">
            <v>-12.1</v>
          </cell>
          <cell r="BD181">
            <v>-11</v>
          </cell>
          <cell r="BE181">
            <v>31.2</v>
          </cell>
          <cell r="BF181">
            <v>16</v>
          </cell>
          <cell r="BG181">
            <v>-12.9</v>
          </cell>
          <cell r="BH181">
            <v>-5.4</v>
          </cell>
          <cell r="BJ181">
            <v>-11</v>
          </cell>
        </row>
        <row r="182">
          <cell r="BA182" t="str">
            <v>Nov'05</v>
          </cell>
          <cell r="BB182">
            <v>-26.1</v>
          </cell>
          <cell r="BC182">
            <v>-11.5</v>
          </cell>
          <cell r="BD182">
            <v>-12.2</v>
          </cell>
          <cell r="BE182">
            <v>30.6</v>
          </cell>
          <cell r="BF182">
            <v>20.8</v>
          </cell>
          <cell r="BG182">
            <v>-11.2</v>
          </cell>
          <cell r="BH182">
            <v>-5</v>
          </cell>
          <cell r="BJ182">
            <v>-12.2</v>
          </cell>
        </row>
        <row r="183">
          <cell r="BA183" t="str">
            <v>Dec'05</v>
          </cell>
          <cell r="BB183">
            <v>-26.8</v>
          </cell>
          <cell r="BC183">
            <v>-8.1</v>
          </cell>
          <cell r="BD183">
            <v>-8.3000000000000007</v>
          </cell>
          <cell r="BE183">
            <v>29.4</v>
          </cell>
          <cell r="BF183">
            <v>19.5</v>
          </cell>
          <cell r="BG183">
            <v>-11.9</v>
          </cell>
          <cell r="BH183">
            <v>-4.5999999999999996</v>
          </cell>
          <cell r="BJ183">
            <v>-8.3000000000000007</v>
          </cell>
        </row>
        <row r="184">
          <cell r="BA184" t="str">
            <v>Jan'06</v>
          </cell>
          <cell r="BB184">
            <v>-22.7</v>
          </cell>
          <cell r="BC184">
            <v>0.2</v>
          </cell>
          <cell r="BD184">
            <v>-6.3</v>
          </cell>
          <cell r="BE184">
            <v>27</v>
          </cell>
          <cell r="BF184">
            <v>15</v>
          </cell>
          <cell r="BG184">
            <v>-9.1999999999999993</v>
          </cell>
          <cell r="BH184">
            <v>-2.6</v>
          </cell>
          <cell r="BJ184">
            <v>-6.3</v>
          </cell>
        </row>
        <row r="185">
          <cell r="BA185" t="str">
            <v>Feb'06</v>
          </cell>
          <cell r="BB185">
            <v>-23.5</v>
          </cell>
          <cell r="BC185">
            <v>-4.2</v>
          </cell>
          <cell r="BD185">
            <v>-8.1999999999999993</v>
          </cell>
          <cell r="BE185">
            <v>28.7</v>
          </cell>
          <cell r="BF185">
            <v>18.8</v>
          </cell>
          <cell r="BG185">
            <v>-8.5</v>
          </cell>
          <cell r="BH185">
            <v>-3.3</v>
          </cell>
          <cell r="BJ185">
            <v>-8.1999999999999993</v>
          </cell>
        </row>
        <row r="186">
          <cell r="BA186" t="str">
            <v>Mar'06</v>
          </cell>
          <cell r="BB186">
            <v>-23.3</v>
          </cell>
          <cell r="BC186">
            <v>0.2</v>
          </cell>
          <cell r="BD186">
            <v>-8.4</v>
          </cell>
          <cell r="BE186">
            <v>25.9</v>
          </cell>
          <cell r="BF186">
            <v>20.2</v>
          </cell>
          <cell r="BG186">
            <v>-8.8000000000000007</v>
          </cell>
          <cell r="BH186">
            <v>-3.1</v>
          </cell>
          <cell r="BJ186">
            <v>-8.4</v>
          </cell>
        </row>
        <row r="187">
          <cell r="BA187" t="str">
            <v>Apr'06</v>
          </cell>
          <cell r="BB187">
            <v>-23.1</v>
          </cell>
          <cell r="BC187">
            <v>8.3000000000000007</v>
          </cell>
          <cell r="BD187">
            <v>-5.4</v>
          </cell>
          <cell r="BE187">
            <v>26.8</v>
          </cell>
          <cell r="BF187">
            <v>24.5</v>
          </cell>
          <cell r="BG187">
            <v>-8.4</v>
          </cell>
          <cell r="BH187">
            <v>-3.7</v>
          </cell>
          <cell r="BJ187">
            <v>-5.4</v>
          </cell>
        </row>
        <row r="188">
          <cell r="BA188" t="str">
            <v>May'06</v>
          </cell>
          <cell r="BB188">
            <v>-18.100000000000001</v>
          </cell>
          <cell r="BC188">
            <v>15.9</v>
          </cell>
          <cell r="BD188">
            <v>-2.7</v>
          </cell>
          <cell r="BE188">
            <v>27.4</v>
          </cell>
          <cell r="BF188">
            <v>31.4</v>
          </cell>
          <cell r="BG188">
            <v>-9.1</v>
          </cell>
          <cell r="BH188">
            <v>-3.2</v>
          </cell>
          <cell r="BJ188">
            <v>-2.7</v>
          </cell>
        </row>
        <row r="189">
          <cell r="BA189" t="str">
            <v>Jun'06</v>
          </cell>
          <cell r="BB189">
            <v>-17.899999999999999</v>
          </cell>
          <cell r="BC189">
            <v>19</v>
          </cell>
          <cell r="BD189">
            <v>-4.4000000000000004</v>
          </cell>
          <cell r="BE189">
            <v>26.7</v>
          </cell>
          <cell r="BF189">
            <v>39</v>
          </cell>
          <cell r="BG189">
            <v>-8.8000000000000007</v>
          </cell>
          <cell r="BH189">
            <v>-5.2</v>
          </cell>
          <cell r="BJ189">
            <v>-4.4000000000000004</v>
          </cell>
        </row>
        <row r="190">
          <cell r="BA190" t="str">
            <v>Jul'06</v>
          </cell>
          <cell r="BB190">
            <v>-21</v>
          </cell>
          <cell r="BC190">
            <v>23.8</v>
          </cell>
          <cell r="BD190">
            <v>-5.4</v>
          </cell>
          <cell r="BE190">
            <v>26.6</v>
          </cell>
          <cell r="BF190">
            <v>41.3</v>
          </cell>
          <cell r="BG190">
            <v>-8.6999999999999993</v>
          </cell>
          <cell r="BH190">
            <v>-5.2</v>
          </cell>
          <cell r="BJ190">
            <v>-5.4</v>
          </cell>
        </row>
        <row r="191">
          <cell r="BA191" t="str">
            <v>Aug'06</v>
          </cell>
          <cell r="BB191">
            <v>-20.7</v>
          </cell>
          <cell r="BC191">
            <v>21.8</v>
          </cell>
          <cell r="BD191">
            <v>-7.3</v>
          </cell>
          <cell r="BE191">
            <v>26</v>
          </cell>
          <cell r="BF191">
            <v>45.1</v>
          </cell>
          <cell r="BG191">
            <v>-9.4</v>
          </cell>
          <cell r="BH191">
            <v>-5</v>
          </cell>
          <cell r="BJ191">
            <v>-7.3</v>
          </cell>
        </row>
        <row r="192">
          <cell r="BA192" t="str">
            <v>Sep'06</v>
          </cell>
          <cell r="BB192">
            <v>-21.4</v>
          </cell>
          <cell r="BC192">
            <v>28.8</v>
          </cell>
          <cell r="BD192">
            <v>-6.3</v>
          </cell>
          <cell r="BE192">
            <v>28.1</v>
          </cell>
          <cell r="BF192">
            <v>46.5</v>
          </cell>
          <cell r="BG192">
            <v>-8.6</v>
          </cell>
          <cell r="BH192">
            <v>-5.8</v>
          </cell>
          <cell r="BJ192">
            <v>-6.3</v>
          </cell>
        </row>
        <row r="193">
          <cell r="BA193" t="str">
            <v>Oct'06</v>
          </cell>
          <cell r="BB193">
            <v>-23.8</v>
          </cell>
          <cell r="BC193">
            <v>30.7</v>
          </cell>
          <cell r="BD193">
            <v>-7.4</v>
          </cell>
          <cell r="BE193">
            <v>29.6</v>
          </cell>
          <cell r="BF193">
            <v>51.6</v>
          </cell>
          <cell r="BG193">
            <v>-9</v>
          </cell>
          <cell r="BH193">
            <v>-5.5</v>
          </cell>
          <cell r="BJ193">
            <v>-7.4</v>
          </cell>
        </row>
        <row r="194">
          <cell r="BA194" t="str">
            <v>Nov'06</v>
          </cell>
          <cell r="BB194">
            <v>-23.3</v>
          </cell>
          <cell r="BC194">
            <v>32.200000000000003</v>
          </cell>
          <cell r="BD194">
            <v>-5.5</v>
          </cell>
          <cell r="BE194">
            <v>29</v>
          </cell>
          <cell r="BF194">
            <v>51.5</v>
          </cell>
          <cell r="BG194">
            <v>-8.5</v>
          </cell>
          <cell r="BH194">
            <v>-4.5</v>
          </cell>
          <cell r="BJ194">
            <v>-5.5</v>
          </cell>
        </row>
        <row r="195">
          <cell r="BA195" t="str">
            <v>Dec'06</v>
          </cell>
          <cell r="BB195">
            <v>-25.4</v>
          </cell>
          <cell r="BC195">
            <v>28.6</v>
          </cell>
          <cell r="BD195">
            <v>-1.8</v>
          </cell>
          <cell r="BE195">
            <v>32.200000000000003</v>
          </cell>
          <cell r="BF195">
            <v>52.9</v>
          </cell>
          <cell r="BG195">
            <v>-7</v>
          </cell>
          <cell r="BH195">
            <v>-5.7</v>
          </cell>
          <cell r="BJ195">
            <v>-1.8</v>
          </cell>
        </row>
        <row r="196">
          <cell r="BA196" t="str">
            <v>Jan'07</v>
          </cell>
          <cell r="BB196">
            <v>-28</v>
          </cell>
          <cell r="BC196">
            <v>-3.2</v>
          </cell>
          <cell r="BD196">
            <v>-0.1</v>
          </cell>
          <cell r="BE196">
            <v>33.9</v>
          </cell>
          <cell r="BF196">
            <v>42.2</v>
          </cell>
          <cell r="BG196">
            <v>-7.9</v>
          </cell>
          <cell r="BH196">
            <v>-5.2</v>
          </cell>
          <cell r="BJ196">
            <v>-0.1</v>
          </cell>
        </row>
        <row r="197">
          <cell r="BA197" t="str">
            <v>Feb'07</v>
          </cell>
          <cell r="BB197">
            <v>-26.5</v>
          </cell>
          <cell r="BC197">
            <v>-6.3</v>
          </cell>
          <cell r="BD197">
            <v>1.7</v>
          </cell>
          <cell r="BE197">
            <v>34.700000000000003</v>
          </cell>
          <cell r="BF197">
            <v>30.3</v>
          </cell>
          <cell r="BG197">
            <v>-7.4</v>
          </cell>
          <cell r="BH197">
            <v>-4.0999999999999996</v>
          </cell>
          <cell r="BJ197">
            <v>1.7</v>
          </cell>
        </row>
        <row r="198">
          <cell r="BA198" t="str">
            <v>Mar'07</v>
          </cell>
          <cell r="BB198">
            <v>-27.8</v>
          </cell>
          <cell r="BC198">
            <v>-6.7</v>
          </cell>
          <cell r="BD198">
            <v>3</v>
          </cell>
          <cell r="BE198">
            <v>33.700000000000003</v>
          </cell>
          <cell r="BF198">
            <v>24.8</v>
          </cell>
          <cell r="BG198">
            <v>-6</v>
          </cell>
          <cell r="BH198">
            <v>-1.4</v>
          </cell>
          <cell r="BJ198">
            <v>3</v>
          </cell>
        </row>
        <row r="199">
          <cell r="BA199" t="str">
            <v>Apr'07</v>
          </cell>
          <cell r="BB199">
            <v>-25</v>
          </cell>
          <cell r="BC199">
            <v>-3.7</v>
          </cell>
          <cell r="BD199">
            <v>7.2</v>
          </cell>
          <cell r="BE199">
            <v>34.6</v>
          </cell>
          <cell r="BF199">
            <v>22.2</v>
          </cell>
          <cell r="BG199">
            <v>-5.0999999999999996</v>
          </cell>
          <cell r="BH199">
            <v>-0.1</v>
          </cell>
          <cell r="BJ199">
            <v>7.2</v>
          </cell>
        </row>
        <row r="200">
          <cell r="BA200" t="str">
            <v>May'07</v>
          </cell>
          <cell r="BB200">
            <v>-23.7</v>
          </cell>
          <cell r="BC200">
            <v>-5</v>
          </cell>
          <cell r="BD200">
            <v>10.199999999999999</v>
          </cell>
          <cell r="BE200">
            <v>35.5</v>
          </cell>
          <cell r="BF200">
            <v>21.1</v>
          </cell>
          <cell r="BG200">
            <v>-4.5</v>
          </cell>
          <cell r="BH200">
            <v>0.6</v>
          </cell>
          <cell r="BJ200">
            <v>10.199999999999999</v>
          </cell>
        </row>
        <row r="201">
          <cell r="BA201" t="str">
            <v>Jun'07</v>
          </cell>
          <cell r="BB201">
            <v>-24.7</v>
          </cell>
          <cell r="BC201">
            <v>-1.8</v>
          </cell>
          <cell r="BD201">
            <v>9.1999999999999993</v>
          </cell>
          <cell r="BE201">
            <v>33.6</v>
          </cell>
          <cell r="BF201">
            <v>19.100000000000001</v>
          </cell>
          <cell r="BG201">
            <v>-4.2</v>
          </cell>
          <cell r="BH201">
            <v>1</v>
          </cell>
          <cell r="BJ201">
            <v>9.1999999999999993</v>
          </cell>
        </row>
        <row r="202">
          <cell r="BA202" t="str">
            <v>Jul'07</v>
          </cell>
          <cell r="BB202">
            <v>-24.6</v>
          </cell>
          <cell r="BC202">
            <v>-4.0999999999999996</v>
          </cell>
          <cell r="BD202">
            <v>9</v>
          </cell>
          <cell r="BE202">
            <v>32.9</v>
          </cell>
          <cell r="BF202">
            <v>16.7</v>
          </cell>
          <cell r="BG202">
            <v>-2.7</v>
          </cell>
          <cell r="BH202">
            <v>0.5</v>
          </cell>
          <cell r="BJ202">
            <v>9</v>
          </cell>
        </row>
        <row r="203">
          <cell r="BA203" t="str">
            <v>Aug'07</v>
          </cell>
          <cell r="BB203">
            <v>-24.3</v>
          </cell>
          <cell r="BC203">
            <v>-7</v>
          </cell>
          <cell r="BD203">
            <v>4.4000000000000004</v>
          </cell>
          <cell r="BE203">
            <v>46.5</v>
          </cell>
          <cell r="BF203">
            <v>35.9</v>
          </cell>
          <cell r="BG203">
            <v>-5.4</v>
          </cell>
          <cell r="BH203">
            <v>-1.3</v>
          </cell>
          <cell r="BJ203">
            <v>4.4000000000000004</v>
          </cell>
        </row>
        <row r="204">
          <cell r="BA204" t="str">
            <v>Sep'07</v>
          </cell>
          <cell r="BB204">
            <v>-26.3</v>
          </cell>
          <cell r="BC204">
            <v>-10.5</v>
          </cell>
          <cell r="BD204">
            <v>2.2999999999999998</v>
          </cell>
          <cell r="BE204">
            <v>49.6</v>
          </cell>
          <cell r="BF204">
            <v>33.9</v>
          </cell>
          <cell r="BG204">
            <v>-5.3</v>
          </cell>
          <cell r="BH204">
            <v>-2.2000000000000002</v>
          </cell>
          <cell r="BJ204">
            <v>2.2999999999999998</v>
          </cell>
        </row>
        <row r="205">
          <cell r="BA205" t="str">
            <v>Oct'07</v>
          </cell>
          <cell r="BB205">
            <v>-22.5</v>
          </cell>
          <cell r="BC205">
            <v>-13.5</v>
          </cell>
          <cell r="BD205">
            <v>2.9</v>
          </cell>
          <cell r="BE205">
            <v>57.1</v>
          </cell>
          <cell r="BF205">
            <v>31.5</v>
          </cell>
          <cell r="BG205">
            <v>-7</v>
          </cell>
          <cell r="BH205">
            <v>-2.7</v>
          </cell>
          <cell r="BJ205">
            <v>2.9</v>
          </cell>
        </row>
        <row r="206">
          <cell r="BA206" t="str">
            <v>Nov'07</v>
          </cell>
          <cell r="BB206">
            <v>-27.3</v>
          </cell>
          <cell r="BC206">
            <v>-18.5</v>
          </cell>
          <cell r="BD206">
            <v>1.9</v>
          </cell>
          <cell r="BE206">
            <v>62</v>
          </cell>
          <cell r="BF206">
            <v>30.2</v>
          </cell>
          <cell r="BG206">
            <v>-8.6</v>
          </cell>
          <cell r="BH206">
            <v>-2.2000000000000002</v>
          </cell>
          <cell r="BJ206">
            <v>1.9</v>
          </cell>
        </row>
        <row r="207">
          <cell r="BA207" t="str">
            <v>Dec'07</v>
          </cell>
          <cell r="BB207">
            <v>-25.6</v>
          </cell>
          <cell r="BC207">
            <v>-15.2</v>
          </cell>
          <cell r="BD207">
            <v>1.4</v>
          </cell>
          <cell r="BE207">
            <v>65.400000000000006</v>
          </cell>
          <cell r="BF207">
            <v>26.8</v>
          </cell>
          <cell r="BG207">
            <v>-7.6</v>
          </cell>
          <cell r="BH207">
            <v>-1.9</v>
          </cell>
          <cell r="BJ207">
            <v>1.4</v>
          </cell>
        </row>
        <row r="208">
          <cell r="BA208" t="str">
            <v>Jan'08</v>
          </cell>
          <cell r="BB208">
            <v>-25.8</v>
          </cell>
          <cell r="BC208">
            <v>-9.5</v>
          </cell>
          <cell r="BD208">
            <v>-0.8</v>
          </cell>
          <cell r="BE208">
            <v>63.9</v>
          </cell>
          <cell r="BF208">
            <v>31.3</v>
          </cell>
          <cell r="BG208">
            <v>-8.1</v>
          </cell>
          <cell r="BH208">
            <v>-3.9</v>
          </cell>
          <cell r="BJ208">
            <v>-0.8</v>
          </cell>
        </row>
        <row r="209">
          <cell r="BA209" t="str">
            <v>Feb'08</v>
          </cell>
          <cell r="BB209">
            <v>-26.7</v>
          </cell>
          <cell r="BC209">
            <v>-8.5</v>
          </cell>
          <cell r="BD209">
            <v>-3.6</v>
          </cell>
          <cell r="BE209">
            <v>62.4</v>
          </cell>
          <cell r="BF209">
            <v>32.200000000000003</v>
          </cell>
          <cell r="BG209">
            <v>-8.9</v>
          </cell>
          <cell r="BH209">
            <v>-3.4</v>
          </cell>
          <cell r="BJ209">
            <v>-3.6</v>
          </cell>
        </row>
        <row r="210">
          <cell r="BA210" t="str">
            <v>Mar'08</v>
          </cell>
          <cell r="BB210">
            <v>-27.3</v>
          </cell>
          <cell r="BC210">
            <v>-9.1</v>
          </cell>
          <cell r="BD210">
            <v>-2.8</v>
          </cell>
          <cell r="BE210">
            <v>66.5</v>
          </cell>
          <cell r="BF210">
            <v>34.700000000000003</v>
          </cell>
          <cell r="BG210">
            <v>-8.9</v>
          </cell>
          <cell r="BH210">
            <v>-4.0999999999999996</v>
          </cell>
          <cell r="BJ210">
            <v>-2.8</v>
          </cell>
        </row>
        <row r="211">
          <cell r="BA211" t="str">
            <v>Apr'08</v>
          </cell>
          <cell r="BB211">
            <v>-26.9</v>
          </cell>
          <cell r="BC211">
            <v>-7.6</v>
          </cell>
          <cell r="BD211">
            <v>0.7</v>
          </cell>
          <cell r="BE211">
            <v>63.3</v>
          </cell>
          <cell r="BF211">
            <v>33.799999999999997</v>
          </cell>
          <cell r="BG211">
            <v>-8</v>
          </cell>
          <cell r="BH211">
            <v>-3.3</v>
          </cell>
          <cell r="BJ211">
            <v>0.7</v>
          </cell>
        </row>
        <row r="212">
          <cell r="BA212" t="str">
            <v>May'08</v>
          </cell>
          <cell r="BB212">
            <v>-29.6</v>
          </cell>
          <cell r="BC212">
            <v>-15.8</v>
          </cell>
          <cell r="BD212">
            <v>-2.7</v>
          </cell>
          <cell r="BE212">
            <v>73.099999999999994</v>
          </cell>
          <cell r="BF212">
            <v>36.1</v>
          </cell>
          <cell r="BG212">
            <v>-10</v>
          </cell>
          <cell r="BH212">
            <v>-5.9</v>
          </cell>
          <cell r="BJ212">
            <v>-2.7</v>
          </cell>
        </row>
        <row r="213">
          <cell r="BA213" t="str">
            <v>Jun'08</v>
          </cell>
          <cell r="BB213">
            <v>-32.6</v>
          </cell>
          <cell r="BC213">
            <v>-18.600000000000001</v>
          </cell>
          <cell r="BD213">
            <v>-2.6</v>
          </cell>
          <cell r="BE213">
            <v>76.900000000000006</v>
          </cell>
          <cell r="BF213">
            <v>41.7</v>
          </cell>
          <cell r="BG213">
            <v>-11</v>
          </cell>
          <cell r="BH213">
            <v>-6.1</v>
          </cell>
          <cell r="BJ213">
            <v>-2.6</v>
          </cell>
        </row>
        <row r="214">
          <cell r="BA214" t="str">
            <v>Jul'08</v>
          </cell>
          <cell r="BB214">
            <v>-31.8</v>
          </cell>
          <cell r="BC214">
            <v>-22.2</v>
          </cell>
          <cell r="BD214">
            <v>-6.6</v>
          </cell>
          <cell r="BE214">
            <v>77.8</v>
          </cell>
          <cell r="BF214">
            <v>40.200000000000003</v>
          </cell>
          <cell r="BG214">
            <v>-13.6</v>
          </cell>
          <cell r="BH214">
            <v>-8.6</v>
          </cell>
          <cell r="BJ214">
            <v>-6.6</v>
          </cell>
        </row>
        <row r="215">
          <cell r="BA215" t="str">
            <v>Aug'08</v>
          </cell>
          <cell r="BB215">
            <v>-32.9</v>
          </cell>
          <cell r="BC215">
            <v>-23.3</v>
          </cell>
          <cell r="BD215">
            <v>-10.199999999999999</v>
          </cell>
          <cell r="BE215">
            <v>72.599999999999994</v>
          </cell>
          <cell r="BF215">
            <v>28</v>
          </cell>
          <cell r="BG215">
            <v>-12.5</v>
          </cell>
          <cell r="BH215">
            <v>-7</v>
          </cell>
          <cell r="BJ215">
            <v>-10.199999999999999</v>
          </cell>
        </row>
        <row r="216">
          <cell r="BA216" t="str">
            <v>Sep'08</v>
          </cell>
          <cell r="BB216">
            <v>-30</v>
          </cell>
          <cell r="BC216">
            <v>-17.5</v>
          </cell>
          <cell r="BD216">
            <v>-9.1</v>
          </cell>
          <cell r="BE216">
            <v>66.8</v>
          </cell>
          <cell r="BF216">
            <v>23.4</v>
          </cell>
          <cell r="BG216">
            <v>-12.8</v>
          </cell>
          <cell r="BH216">
            <v>-6.1</v>
          </cell>
          <cell r="BJ216">
            <v>-9.1</v>
          </cell>
        </row>
        <row r="217">
          <cell r="BA217" t="str">
            <v>Oct'08</v>
          </cell>
          <cell r="BB217">
            <v>-31.1</v>
          </cell>
          <cell r="BC217">
            <v>-19.399999999999999</v>
          </cell>
          <cell r="BD217">
            <v>-12.1</v>
          </cell>
          <cell r="BE217">
            <v>65.599999999999994</v>
          </cell>
          <cell r="BF217">
            <v>26.7</v>
          </cell>
          <cell r="BG217">
            <v>-11.4</v>
          </cell>
          <cell r="BH217">
            <v>-6.1</v>
          </cell>
          <cell r="BJ217">
            <v>-12.1</v>
          </cell>
        </row>
        <row r="218">
          <cell r="BA218" t="str">
            <v>Nov'08</v>
          </cell>
          <cell r="BB218">
            <v>-29.3</v>
          </cell>
          <cell r="BC218">
            <v>-14.6</v>
          </cell>
          <cell r="BD218">
            <v>-16.3</v>
          </cell>
          <cell r="BE218">
            <v>57</v>
          </cell>
          <cell r="BF218">
            <v>13.5</v>
          </cell>
          <cell r="BG218">
            <v>-11</v>
          </cell>
          <cell r="BH218">
            <v>-4.2</v>
          </cell>
          <cell r="BJ218">
            <v>-16.3</v>
          </cell>
        </row>
        <row r="219">
          <cell r="BA219" t="str">
            <v>Dec'08</v>
          </cell>
          <cell r="BB219">
            <v>-30.5</v>
          </cell>
          <cell r="BC219">
            <v>-14.5</v>
          </cell>
          <cell r="BD219">
            <v>-23.4</v>
          </cell>
          <cell r="BE219">
            <v>46.4</v>
          </cell>
          <cell r="BF219">
            <v>11.4</v>
          </cell>
          <cell r="BG219">
            <v>-10.9</v>
          </cell>
          <cell r="BH219">
            <v>-5.0999999999999996</v>
          </cell>
          <cell r="BJ219">
            <v>-23.4</v>
          </cell>
        </row>
      </sheetData>
      <sheetData sheetId="3" refreshError="1"/>
      <sheetData sheetId="4">
        <row r="1">
          <cell r="AK1" t="str">
            <v>Titel</v>
          </cell>
          <cell r="AL1" t="str">
            <v>Deutschland, Gesamt</v>
          </cell>
          <cell r="AM1" t="str">
            <v>Deutschland, Gesamt</v>
          </cell>
          <cell r="AN1" t="str">
            <v>Deutschland, Gesamt</v>
          </cell>
          <cell r="AO1" t="str">
            <v>Deutschland, Gesamt</v>
          </cell>
          <cell r="AP1" t="str">
            <v>Deutschland, Gesamt</v>
          </cell>
          <cell r="AQ1" t="str">
            <v>Deutschland, Gesamt</v>
          </cell>
          <cell r="AR1" t="str">
            <v>Deutschland, Gesamt</v>
          </cell>
          <cell r="AS1" t="str">
            <v>Deutschland, Gesamt</v>
          </cell>
          <cell r="AT1" t="str">
            <v>Deutschland, Gesamt</v>
          </cell>
          <cell r="AU1" t="str">
            <v>Deutschland, Gesamt</v>
          </cell>
          <cell r="AV1" t="str">
            <v>Deutschland, Gesamt</v>
          </cell>
          <cell r="AW1" t="str">
            <v>Deutschland, Gesamt</v>
          </cell>
        </row>
        <row r="2">
          <cell r="AK2" t="str">
            <v>Untertitel</v>
          </cell>
          <cell r="AL2" t="str">
            <v>Nettoproduktion, arb. ber.; Herst. land-. forstwirtsch. Masch.; 2000=100;</v>
          </cell>
          <cell r="AM2" t="str">
            <v>Nettoproduktion, arb. ber.; Herst. land-. forstwirtsch. Masch.; 2000=100;</v>
          </cell>
          <cell r="AN2" t="str">
            <v>Auftragseing., Inl., Vol.; H.v. land- &amp; forstwirtsch. Ma.; 2000=100;</v>
          </cell>
          <cell r="AO2" t="str">
            <v>Auftragseing., Inl., Vol.; H.v. land- &amp; forstwirtsch. Ma.; 2000=100;</v>
          </cell>
          <cell r="AP2" t="str">
            <v>Auftragseing., Ausl., Vol.; H.v. land- &amp; forstwirtsch. Ma.; 2000=100;</v>
          </cell>
          <cell r="AQ2" t="str">
            <v>Auftragseing., Ausl., Vol.; H.v. land- &amp; forstwirtsch. Ma.; 2000=100;</v>
          </cell>
          <cell r="AR2" t="str">
            <v>Auftragseing., Ges., Vol.; H.v. land- &amp; forstwirtsch. Ma.; 2000=100;</v>
          </cell>
          <cell r="AS2" t="str">
            <v>Auftragseing., Ges., Vol.; H.v. land- &amp; forstwirtsch. Ma.; 2000=100;</v>
          </cell>
          <cell r="AT2" t="str">
            <v>Kapazitätsauslastung; Herst. land-. forstwirtsch. Masch.; in vH;</v>
          </cell>
          <cell r="AU2" t="str">
            <v>Exportquote; Herst. land-. forstwirtsch. Masch.; in vH;</v>
          </cell>
          <cell r="AV2" t="str">
            <v>Auftragseing., Inl., Vol.; Herst. v. Kraftwagen &amp;-motoren; 2000=100;</v>
          </cell>
          <cell r="AW2" t="str">
            <v>Auftragseing., Ausl., Vol.; Herst. v. Kraftwagen &amp;-motoren; 2000=100;</v>
          </cell>
        </row>
        <row r="3">
          <cell r="AK3" t="str">
            <v>Transformation</v>
          </cell>
          <cell r="AL3" t="str">
            <v>Veränderungsrate gg. Vj.</v>
          </cell>
          <cell r="AM3" t="str">
            <v>Kumulation laufendes Jahr (Veränderungsrate)</v>
          </cell>
          <cell r="AN3" t="str">
            <v>Veränderungsrate gg. Vj.</v>
          </cell>
          <cell r="AO3" t="str">
            <v>Kumulation laufendes Jahr (Veränderungsrate)</v>
          </cell>
          <cell r="AP3" t="str">
            <v>Veränderungsrate gg. Vj.</v>
          </cell>
          <cell r="AQ3" t="str">
            <v>Kumulation laufendes Jahr (Veränderungsrate)</v>
          </cell>
          <cell r="AR3" t="str">
            <v>Veränderungsrate gg. Vj.</v>
          </cell>
          <cell r="AS3" t="str">
            <v>Kumulation laufendes Jahr (Veränderungsrate)</v>
          </cell>
          <cell r="AT3" t="str">
            <v>-</v>
          </cell>
          <cell r="AU3" t="str">
            <v>-</v>
          </cell>
          <cell r="AV3" t="str">
            <v>Saisonbereinigung;Index basiert auf Periode</v>
          </cell>
          <cell r="AW3" t="str">
            <v>Saisonbereinigung;Index basiert auf Periode</v>
          </cell>
        </row>
        <row r="4">
          <cell r="AK4" t="str">
            <v>Jan'90</v>
          </cell>
          <cell r="AL4">
            <v>2.9</v>
          </cell>
          <cell r="AM4">
            <v>2.9</v>
          </cell>
          <cell r="AN4">
            <v>27</v>
          </cell>
          <cell r="AO4">
            <v>27</v>
          </cell>
          <cell r="AP4">
            <v>24</v>
          </cell>
          <cell r="AQ4">
            <v>24</v>
          </cell>
          <cell r="AR4">
            <v>25.6</v>
          </cell>
          <cell r="AS4">
            <v>25.6</v>
          </cell>
          <cell r="AT4" t="str">
            <v>-</v>
          </cell>
          <cell r="AU4">
            <v>64</v>
          </cell>
          <cell r="AV4">
            <v>100</v>
          </cell>
          <cell r="AW4">
            <v>100</v>
          </cell>
        </row>
        <row r="5">
          <cell r="AK5" t="str">
            <v>Feb'90</v>
          </cell>
          <cell r="AL5">
            <v>17.2</v>
          </cell>
          <cell r="AM5">
            <v>11.4</v>
          </cell>
          <cell r="AN5">
            <v>18</v>
          </cell>
          <cell r="AO5">
            <v>22.7</v>
          </cell>
          <cell r="AP5">
            <v>-11.4</v>
          </cell>
          <cell r="AQ5">
            <v>4.3</v>
          </cell>
          <cell r="AR5">
            <v>1.3</v>
          </cell>
          <cell r="AS5">
            <v>13</v>
          </cell>
          <cell r="AT5" t="str">
            <v>-</v>
          </cell>
          <cell r="AU5">
            <v>64</v>
          </cell>
          <cell r="AV5">
            <v>90.5</v>
          </cell>
          <cell r="AW5">
            <v>95.6</v>
          </cell>
        </row>
        <row r="6">
          <cell r="AK6" t="str">
            <v>Mär'90</v>
          </cell>
          <cell r="AL6">
            <v>5.2</v>
          </cell>
          <cell r="AM6">
            <v>8.8000000000000007</v>
          </cell>
          <cell r="AN6">
            <v>6.3</v>
          </cell>
          <cell r="AO6">
            <v>16.8</v>
          </cell>
          <cell r="AP6">
            <v>12.7</v>
          </cell>
          <cell r="AQ6">
            <v>7.3</v>
          </cell>
          <cell r="AR6">
            <v>9.6999999999999993</v>
          </cell>
          <cell r="AS6">
            <v>11.8</v>
          </cell>
          <cell r="AT6" t="str">
            <v>-</v>
          </cell>
          <cell r="AU6">
            <v>64</v>
          </cell>
          <cell r="AV6">
            <v>99.9</v>
          </cell>
          <cell r="AW6">
            <v>93.8</v>
          </cell>
        </row>
        <row r="7">
          <cell r="AK7" t="str">
            <v>Apr'90</v>
          </cell>
          <cell r="AL7">
            <v>8.5</v>
          </cell>
          <cell r="AM7">
            <v>8.6999999999999993</v>
          </cell>
          <cell r="AN7">
            <v>-13.1</v>
          </cell>
          <cell r="AO7">
            <v>9.4</v>
          </cell>
          <cell r="AP7">
            <v>-11.9</v>
          </cell>
          <cell r="AQ7">
            <v>2.9</v>
          </cell>
          <cell r="AR7">
            <v>-12.5</v>
          </cell>
          <cell r="AS7">
            <v>6.1</v>
          </cell>
          <cell r="AT7" t="str">
            <v>-</v>
          </cell>
          <cell r="AU7">
            <v>64</v>
          </cell>
          <cell r="AV7">
            <v>98.7</v>
          </cell>
          <cell r="AW7">
            <v>101.3</v>
          </cell>
        </row>
        <row r="8">
          <cell r="AK8" t="str">
            <v>Mai'90</v>
          </cell>
          <cell r="AL8">
            <v>14.7</v>
          </cell>
          <cell r="AM8">
            <v>9.8000000000000007</v>
          </cell>
          <cell r="AN8">
            <v>11.1</v>
          </cell>
          <cell r="AO8">
            <v>9.6999999999999993</v>
          </cell>
          <cell r="AP8">
            <v>0.7</v>
          </cell>
          <cell r="AQ8">
            <v>2.6</v>
          </cell>
          <cell r="AR8">
            <v>6.1</v>
          </cell>
          <cell r="AS8">
            <v>6.1</v>
          </cell>
          <cell r="AT8" t="str">
            <v>-</v>
          </cell>
          <cell r="AU8">
            <v>64</v>
          </cell>
          <cell r="AV8">
            <v>115.5</v>
          </cell>
          <cell r="AW8">
            <v>101.6</v>
          </cell>
        </row>
        <row r="9">
          <cell r="AK9" t="str">
            <v>Jun'90</v>
          </cell>
          <cell r="AL9">
            <v>-4.8</v>
          </cell>
          <cell r="AM9">
            <v>7.1</v>
          </cell>
          <cell r="AN9">
            <v>-2.4</v>
          </cell>
          <cell r="AO9">
            <v>7.9</v>
          </cell>
          <cell r="AP9">
            <v>-7.5</v>
          </cell>
          <cell r="AQ9">
            <v>1.1000000000000001</v>
          </cell>
          <cell r="AR9">
            <v>-5.0999999999999996</v>
          </cell>
          <cell r="AS9">
            <v>4.4000000000000004</v>
          </cell>
          <cell r="AT9" t="str">
            <v>-</v>
          </cell>
          <cell r="AU9">
            <v>64</v>
          </cell>
          <cell r="AV9">
            <v>115.4</v>
          </cell>
          <cell r="AW9">
            <v>88.3</v>
          </cell>
        </row>
        <row r="10">
          <cell r="AK10" t="str">
            <v>Jul'90</v>
          </cell>
          <cell r="AL10">
            <v>1.7</v>
          </cell>
          <cell r="AM10">
            <v>6.3</v>
          </cell>
          <cell r="AN10">
            <v>5.5</v>
          </cell>
          <cell r="AO10">
            <v>7.6</v>
          </cell>
          <cell r="AP10">
            <v>-25.7</v>
          </cell>
          <cell r="AQ10">
            <v>-2.8</v>
          </cell>
          <cell r="AR10">
            <v>-11.9</v>
          </cell>
          <cell r="AS10">
            <v>2.2000000000000002</v>
          </cell>
          <cell r="AT10" t="str">
            <v>-</v>
          </cell>
          <cell r="AU10">
            <v>64</v>
          </cell>
          <cell r="AV10">
            <v>136.19999999999999</v>
          </cell>
          <cell r="AW10">
            <v>96.7</v>
          </cell>
        </row>
        <row r="11">
          <cell r="AK11" t="str">
            <v>Aug'90</v>
          </cell>
          <cell r="AL11">
            <v>11.2</v>
          </cell>
          <cell r="AM11">
            <v>6.7</v>
          </cell>
          <cell r="AN11">
            <v>18.3</v>
          </cell>
          <cell r="AO11">
            <v>8.6999999999999993</v>
          </cell>
          <cell r="AP11">
            <v>-10</v>
          </cell>
          <cell r="AQ11">
            <v>-3.7</v>
          </cell>
          <cell r="AR11">
            <v>2</v>
          </cell>
          <cell r="AS11">
            <v>2.2000000000000002</v>
          </cell>
          <cell r="AT11" t="str">
            <v>-</v>
          </cell>
          <cell r="AU11">
            <v>64</v>
          </cell>
          <cell r="AV11">
            <v>168.8</v>
          </cell>
          <cell r="AW11">
            <v>93.8</v>
          </cell>
        </row>
        <row r="12">
          <cell r="AK12" t="str">
            <v>Sep'90</v>
          </cell>
          <cell r="AL12">
            <v>5.6</v>
          </cell>
          <cell r="AM12">
            <v>6.6</v>
          </cell>
          <cell r="AN12">
            <v>9.1999999999999993</v>
          </cell>
          <cell r="AO12">
            <v>8.6999999999999993</v>
          </cell>
          <cell r="AP12">
            <v>9.5</v>
          </cell>
          <cell r="AQ12">
            <v>-2.6</v>
          </cell>
          <cell r="AR12">
            <v>9.3000000000000007</v>
          </cell>
          <cell r="AS12">
            <v>2.8</v>
          </cell>
          <cell r="AT12" t="str">
            <v>-</v>
          </cell>
          <cell r="AU12">
            <v>64</v>
          </cell>
          <cell r="AV12">
            <v>138.69999999999999</v>
          </cell>
          <cell r="AW12">
            <v>76.599999999999994</v>
          </cell>
        </row>
        <row r="13">
          <cell r="AK13" t="str">
            <v>Okt'90</v>
          </cell>
          <cell r="AL13">
            <v>9.5</v>
          </cell>
          <cell r="AM13">
            <v>6.9</v>
          </cell>
          <cell r="AN13">
            <v>14.1</v>
          </cell>
          <cell r="AO13">
            <v>9.3000000000000007</v>
          </cell>
          <cell r="AP13">
            <v>-18.2</v>
          </cell>
          <cell r="AQ13">
            <v>-4.7</v>
          </cell>
          <cell r="AR13">
            <v>-4.5</v>
          </cell>
          <cell r="AS13">
            <v>1.9</v>
          </cell>
          <cell r="AT13" t="str">
            <v>-</v>
          </cell>
          <cell r="AU13">
            <v>64</v>
          </cell>
          <cell r="AV13">
            <v>148.9</v>
          </cell>
          <cell r="AW13">
            <v>90.8</v>
          </cell>
        </row>
        <row r="14">
          <cell r="AK14" t="str">
            <v>Nov'90</v>
          </cell>
          <cell r="AL14">
            <v>7.5</v>
          </cell>
          <cell r="AM14">
            <v>6.9</v>
          </cell>
          <cell r="AN14">
            <v>9.5</v>
          </cell>
          <cell r="AO14">
            <v>9.3000000000000007</v>
          </cell>
          <cell r="AP14">
            <v>-24.7</v>
          </cell>
          <cell r="AQ14">
            <v>-6.9</v>
          </cell>
          <cell r="AR14">
            <v>-10.3</v>
          </cell>
          <cell r="AS14">
            <v>0.6</v>
          </cell>
          <cell r="AT14" t="str">
            <v>-</v>
          </cell>
          <cell r="AU14">
            <v>64</v>
          </cell>
          <cell r="AV14">
            <v>138.19999999999999</v>
          </cell>
          <cell r="AW14">
            <v>83.3</v>
          </cell>
        </row>
        <row r="15">
          <cell r="AK15" t="str">
            <v>Dez'90</v>
          </cell>
          <cell r="AL15">
            <v>10.199999999999999</v>
          </cell>
          <cell r="AM15">
            <v>7.1</v>
          </cell>
          <cell r="AN15">
            <v>-8.8000000000000007</v>
          </cell>
          <cell r="AO15">
            <v>7.4</v>
          </cell>
          <cell r="AP15">
            <v>-6.7</v>
          </cell>
          <cell r="AQ15">
            <v>-6.9</v>
          </cell>
          <cell r="AR15">
            <v>-7.8</v>
          </cell>
          <cell r="AS15">
            <v>-0.2</v>
          </cell>
          <cell r="AT15" t="str">
            <v>-</v>
          </cell>
          <cell r="AU15">
            <v>64</v>
          </cell>
          <cell r="AV15">
            <v>121.3</v>
          </cell>
          <cell r="AW15">
            <v>82.6</v>
          </cell>
        </row>
        <row r="16">
          <cell r="AK16" t="str">
            <v>Jan'91</v>
          </cell>
          <cell r="AL16">
            <v>35.6</v>
          </cell>
          <cell r="AM16">
            <v>35.6</v>
          </cell>
          <cell r="AN16">
            <v>4</v>
          </cell>
          <cell r="AO16">
            <v>4</v>
          </cell>
          <cell r="AP16">
            <v>-27.1</v>
          </cell>
          <cell r="AQ16">
            <v>-27.1</v>
          </cell>
          <cell r="AR16">
            <v>-11.2</v>
          </cell>
          <cell r="AS16">
            <v>-11.2</v>
          </cell>
          <cell r="AT16" t="str">
            <v>-</v>
          </cell>
          <cell r="AU16">
            <v>70</v>
          </cell>
          <cell r="AV16">
            <v>133.30000000000001</v>
          </cell>
          <cell r="AW16">
            <v>104.1</v>
          </cell>
        </row>
        <row r="17">
          <cell r="AK17" t="str">
            <v>Feb'91</v>
          </cell>
          <cell r="AL17">
            <v>-21.9</v>
          </cell>
          <cell r="AM17">
            <v>-0.2</v>
          </cell>
          <cell r="AN17">
            <v>-3.9</v>
          </cell>
          <cell r="AO17">
            <v>0.4</v>
          </cell>
          <cell r="AP17">
            <v>-18</v>
          </cell>
          <cell r="AQ17">
            <v>-22.8</v>
          </cell>
          <cell r="AR17">
            <v>-11.2</v>
          </cell>
          <cell r="AS17">
            <v>-11.2</v>
          </cell>
          <cell r="AT17" t="str">
            <v>-</v>
          </cell>
          <cell r="AU17">
            <v>70</v>
          </cell>
          <cell r="AV17">
            <v>129.19999999999999</v>
          </cell>
          <cell r="AW17">
            <v>84.9</v>
          </cell>
        </row>
        <row r="18">
          <cell r="AK18" t="str">
            <v>Mär'91</v>
          </cell>
          <cell r="AL18">
            <v>-18.899999999999999</v>
          </cell>
          <cell r="AM18">
            <v>-7.8</v>
          </cell>
          <cell r="AN18">
            <v>-6</v>
          </cell>
          <cell r="AO18">
            <v>-1.7</v>
          </cell>
          <cell r="AP18">
            <v>-26.8</v>
          </cell>
          <cell r="AQ18">
            <v>-24.3</v>
          </cell>
          <cell r="AR18">
            <v>-17.399999999999999</v>
          </cell>
          <cell r="AS18">
            <v>-13.4</v>
          </cell>
          <cell r="AT18" t="str">
            <v>-</v>
          </cell>
          <cell r="AU18">
            <v>70</v>
          </cell>
          <cell r="AV18">
            <v>139.69999999999999</v>
          </cell>
          <cell r="AW18">
            <v>84.1</v>
          </cell>
        </row>
        <row r="19">
          <cell r="AK19" t="str">
            <v>Apr'91</v>
          </cell>
          <cell r="AL19">
            <v>-26.3</v>
          </cell>
          <cell r="AM19">
            <v>-13.2</v>
          </cell>
          <cell r="AN19">
            <v>22.6</v>
          </cell>
          <cell r="AO19">
            <v>3.1</v>
          </cell>
          <cell r="AP19">
            <v>88.3</v>
          </cell>
          <cell r="AQ19">
            <v>-2.2999999999999998</v>
          </cell>
          <cell r="AR19">
            <v>54.5</v>
          </cell>
          <cell r="AS19">
            <v>-0.1</v>
          </cell>
          <cell r="AT19" t="str">
            <v>-</v>
          </cell>
          <cell r="AU19">
            <v>70</v>
          </cell>
          <cell r="AV19">
            <v>139</v>
          </cell>
          <cell r="AW19">
            <v>87.6</v>
          </cell>
        </row>
        <row r="20">
          <cell r="AK20" t="str">
            <v>Mai'91</v>
          </cell>
          <cell r="AL20">
            <v>-13.7</v>
          </cell>
          <cell r="AM20">
            <v>-13.3</v>
          </cell>
          <cell r="AN20">
            <v>7.1</v>
          </cell>
          <cell r="AO20">
            <v>3.8</v>
          </cell>
          <cell r="AP20">
            <v>-18.100000000000001</v>
          </cell>
          <cell r="AQ20">
            <v>-4.5999999999999996</v>
          </cell>
          <cell r="AR20">
            <v>-5.2</v>
          </cell>
          <cell r="AS20">
            <v>-0.9</v>
          </cell>
          <cell r="AT20" t="str">
            <v>-</v>
          </cell>
          <cell r="AU20">
            <v>70</v>
          </cell>
          <cell r="AV20">
            <v>131</v>
          </cell>
          <cell r="AW20">
            <v>85.9</v>
          </cell>
        </row>
        <row r="21">
          <cell r="AK21" t="str">
            <v>Jun'91</v>
          </cell>
          <cell r="AL21">
            <v>0.3</v>
          </cell>
          <cell r="AM21">
            <v>-11</v>
          </cell>
          <cell r="AN21">
            <v>25.6</v>
          </cell>
          <cell r="AO21">
            <v>6.6</v>
          </cell>
          <cell r="AP21">
            <v>41.4</v>
          </cell>
          <cell r="AQ21">
            <v>1.7</v>
          </cell>
          <cell r="AR21">
            <v>33.799999999999997</v>
          </cell>
          <cell r="AS21">
            <v>3.8</v>
          </cell>
          <cell r="AT21" t="str">
            <v>-</v>
          </cell>
          <cell r="AU21">
            <v>70</v>
          </cell>
          <cell r="AV21">
            <v>129.1</v>
          </cell>
          <cell r="AW21">
            <v>95.9</v>
          </cell>
        </row>
        <row r="22">
          <cell r="AK22" t="str">
            <v>Jul'91</v>
          </cell>
          <cell r="AL22">
            <v>-12.3</v>
          </cell>
          <cell r="AM22">
            <v>-11.2</v>
          </cell>
          <cell r="AN22">
            <v>7.7</v>
          </cell>
          <cell r="AO22">
            <v>6.8</v>
          </cell>
          <cell r="AP22">
            <v>-2.5</v>
          </cell>
          <cell r="AQ22">
            <v>1.2</v>
          </cell>
          <cell r="AR22">
            <v>3</v>
          </cell>
          <cell r="AS22">
            <v>3.7</v>
          </cell>
          <cell r="AT22" t="str">
            <v>-</v>
          </cell>
          <cell r="AU22">
            <v>70</v>
          </cell>
          <cell r="AV22">
            <v>119.9</v>
          </cell>
          <cell r="AW22">
            <v>89.6</v>
          </cell>
        </row>
        <row r="23">
          <cell r="AK23" t="str">
            <v>Aug'91</v>
          </cell>
          <cell r="AL23">
            <v>-23</v>
          </cell>
          <cell r="AM23">
            <v>-12.2</v>
          </cell>
          <cell r="AN23">
            <v>-12.8</v>
          </cell>
          <cell r="AO23">
            <v>4.7</v>
          </cell>
          <cell r="AP23">
            <v>56.8</v>
          </cell>
          <cell r="AQ23">
            <v>7.2</v>
          </cell>
          <cell r="AR23">
            <v>21.7</v>
          </cell>
          <cell r="AS23">
            <v>5.6</v>
          </cell>
          <cell r="AT23" t="str">
            <v>-</v>
          </cell>
          <cell r="AU23">
            <v>70</v>
          </cell>
          <cell r="AV23">
            <v>122.6</v>
          </cell>
          <cell r="AW23">
            <v>99.8</v>
          </cell>
        </row>
        <row r="24">
          <cell r="AK24" t="str">
            <v>Sep'91</v>
          </cell>
          <cell r="AL24">
            <v>5.8</v>
          </cell>
          <cell r="AM24">
            <v>-10.5</v>
          </cell>
          <cell r="AN24">
            <v>2.5</v>
          </cell>
          <cell r="AO24">
            <v>4.5</v>
          </cell>
          <cell r="AP24">
            <v>-40.799999999999997</v>
          </cell>
          <cell r="AQ24">
            <v>2.8</v>
          </cell>
          <cell r="AR24">
            <v>-19.399999999999999</v>
          </cell>
          <cell r="AS24">
            <v>3.3</v>
          </cell>
          <cell r="AT24" t="str">
            <v>-</v>
          </cell>
          <cell r="AU24">
            <v>70</v>
          </cell>
          <cell r="AV24">
            <v>125</v>
          </cell>
          <cell r="AW24">
            <v>95.4</v>
          </cell>
        </row>
        <row r="25">
          <cell r="AK25" t="str">
            <v>Okt'91</v>
          </cell>
          <cell r="AL25">
            <v>-15.7</v>
          </cell>
          <cell r="AM25">
            <v>-11</v>
          </cell>
          <cell r="AN25">
            <v>-13.9</v>
          </cell>
          <cell r="AO25">
            <v>2.2999999999999998</v>
          </cell>
          <cell r="AP25">
            <v>15.1</v>
          </cell>
          <cell r="AQ25">
            <v>4.2</v>
          </cell>
          <cell r="AR25">
            <v>-0.2</v>
          </cell>
          <cell r="AS25">
            <v>2.9</v>
          </cell>
          <cell r="AT25" t="str">
            <v>-</v>
          </cell>
          <cell r="AU25">
            <v>70</v>
          </cell>
          <cell r="AV25">
            <v>119.1</v>
          </cell>
          <cell r="AW25">
            <v>92.2</v>
          </cell>
        </row>
        <row r="26">
          <cell r="AK26" t="str">
            <v>Nov'91</v>
          </cell>
          <cell r="AL26">
            <v>15.6</v>
          </cell>
          <cell r="AM26">
            <v>-9.3000000000000007</v>
          </cell>
          <cell r="AN26">
            <v>-9.1999999999999993</v>
          </cell>
          <cell r="AO26">
            <v>1.2</v>
          </cell>
          <cell r="AP26">
            <v>-24.2</v>
          </cell>
          <cell r="AQ26">
            <v>1.7</v>
          </cell>
          <cell r="AR26">
            <v>-16.899999999999999</v>
          </cell>
          <cell r="AS26">
            <v>1.1000000000000001</v>
          </cell>
          <cell r="AT26" t="str">
            <v>-</v>
          </cell>
          <cell r="AU26">
            <v>70</v>
          </cell>
          <cell r="AV26">
            <v>125.6</v>
          </cell>
          <cell r="AW26">
            <v>93.7</v>
          </cell>
        </row>
        <row r="27">
          <cell r="AK27" t="str">
            <v>Dez'91</v>
          </cell>
          <cell r="AL27">
            <v>13.2</v>
          </cell>
          <cell r="AM27">
            <v>-8.1</v>
          </cell>
          <cell r="AN27">
            <v>-13.4</v>
          </cell>
          <cell r="AO27">
            <v>-0.1</v>
          </cell>
          <cell r="AP27">
            <v>-41.3</v>
          </cell>
          <cell r="AQ27">
            <v>-2.2000000000000002</v>
          </cell>
          <cell r="AR27">
            <v>-27.5</v>
          </cell>
          <cell r="AS27">
            <v>-1.5</v>
          </cell>
          <cell r="AT27" t="str">
            <v>-</v>
          </cell>
          <cell r="AU27">
            <v>70</v>
          </cell>
          <cell r="AV27">
            <v>113.9</v>
          </cell>
          <cell r="AW27">
            <v>84.6</v>
          </cell>
        </row>
        <row r="28">
          <cell r="AK28" t="str">
            <v>Jan'92</v>
          </cell>
          <cell r="AL28">
            <v>-11.4</v>
          </cell>
          <cell r="AM28">
            <v>-11.4</v>
          </cell>
          <cell r="AN28">
            <v>-13.6</v>
          </cell>
          <cell r="AO28">
            <v>-13.6</v>
          </cell>
          <cell r="AP28">
            <v>107.4</v>
          </cell>
          <cell r="AQ28">
            <v>107.4</v>
          </cell>
          <cell r="AR28">
            <v>33.6</v>
          </cell>
          <cell r="AS28">
            <v>33.6</v>
          </cell>
          <cell r="AT28" t="str">
            <v>-</v>
          </cell>
          <cell r="AU28">
            <v>56.3</v>
          </cell>
          <cell r="AV28">
            <v>124.4</v>
          </cell>
          <cell r="AW28">
            <v>92.4</v>
          </cell>
        </row>
        <row r="29">
          <cell r="AK29" t="str">
            <v>Feb'92</v>
          </cell>
          <cell r="AL29">
            <v>8.6999999999999993</v>
          </cell>
          <cell r="AM29">
            <v>-1.6</v>
          </cell>
          <cell r="AN29">
            <v>13.7</v>
          </cell>
          <cell r="AO29">
            <v>-1.7</v>
          </cell>
          <cell r="AP29">
            <v>-18.600000000000001</v>
          </cell>
          <cell r="AQ29">
            <v>44.4</v>
          </cell>
          <cell r="AR29">
            <v>-0.6</v>
          </cell>
          <cell r="AS29">
            <v>17.8</v>
          </cell>
          <cell r="AT29" t="str">
            <v>-</v>
          </cell>
          <cell r="AU29">
            <v>56.3</v>
          </cell>
          <cell r="AV29">
            <v>146.4</v>
          </cell>
          <cell r="AW29">
            <v>99.1</v>
          </cell>
        </row>
        <row r="30">
          <cell r="AK30" t="str">
            <v>Mär'92</v>
          </cell>
          <cell r="AL30">
            <v>-2.2999999999999998</v>
          </cell>
          <cell r="AM30">
            <v>-1.8</v>
          </cell>
          <cell r="AN30">
            <v>-3.4</v>
          </cell>
          <cell r="AO30">
            <v>-2.2000000000000002</v>
          </cell>
          <cell r="AP30">
            <v>-17.600000000000001</v>
          </cell>
          <cell r="AQ30">
            <v>22</v>
          </cell>
          <cell r="AR30">
            <v>-10</v>
          </cell>
          <cell r="AS30">
            <v>8.5</v>
          </cell>
          <cell r="AT30" t="str">
            <v>-</v>
          </cell>
          <cell r="AU30">
            <v>56.3</v>
          </cell>
          <cell r="AV30">
            <v>120.5</v>
          </cell>
          <cell r="AW30">
            <v>91.5</v>
          </cell>
        </row>
        <row r="31">
          <cell r="AK31" t="str">
            <v>Apr'92</v>
          </cell>
          <cell r="AL31">
            <v>-8.6999999999999993</v>
          </cell>
          <cell r="AM31">
            <v>-3.5</v>
          </cell>
          <cell r="AN31">
            <v>-15.7</v>
          </cell>
          <cell r="AO31">
            <v>-5.4</v>
          </cell>
          <cell r="AP31">
            <v>-64.599999999999994</v>
          </cell>
          <cell r="AQ31">
            <v>-10.6</v>
          </cell>
          <cell r="AR31">
            <v>-45.1</v>
          </cell>
          <cell r="AS31">
            <v>-7.8</v>
          </cell>
          <cell r="AT31" t="str">
            <v>-</v>
          </cell>
          <cell r="AU31">
            <v>56.3</v>
          </cell>
          <cell r="AV31">
            <v>105.7</v>
          </cell>
          <cell r="AW31">
            <v>84.1</v>
          </cell>
        </row>
        <row r="32">
          <cell r="AK32" t="str">
            <v>Mai'92</v>
          </cell>
          <cell r="AL32">
            <v>-16.399999999999999</v>
          </cell>
          <cell r="AM32">
            <v>-6.1</v>
          </cell>
          <cell r="AN32">
            <v>-12.3</v>
          </cell>
          <cell r="AO32">
            <v>-6.6</v>
          </cell>
          <cell r="AP32">
            <v>-15</v>
          </cell>
          <cell r="AQ32">
            <v>-11.2</v>
          </cell>
          <cell r="AR32">
            <v>-13.2</v>
          </cell>
          <cell r="AS32">
            <v>-8.6</v>
          </cell>
          <cell r="AT32" t="str">
            <v>-</v>
          </cell>
          <cell r="AU32">
            <v>56.3</v>
          </cell>
          <cell r="AV32">
            <v>91.8</v>
          </cell>
          <cell r="AW32">
            <v>88.7</v>
          </cell>
        </row>
        <row r="33">
          <cell r="AK33" t="str">
            <v>Jun'92</v>
          </cell>
          <cell r="AL33">
            <v>-19.2</v>
          </cell>
          <cell r="AM33">
            <v>-8.6</v>
          </cell>
          <cell r="AN33">
            <v>-16.5</v>
          </cell>
          <cell r="AO33">
            <v>-8.1</v>
          </cell>
          <cell r="AP33">
            <v>-52.9</v>
          </cell>
          <cell r="AQ33">
            <v>-19.100000000000001</v>
          </cell>
          <cell r="AR33">
            <v>-36.4</v>
          </cell>
          <cell r="AS33">
            <v>-13.4</v>
          </cell>
          <cell r="AT33" t="str">
            <v>-</v>
          </cell>
          <cell r="AU33">
            <v>56.3</v>
          </cell>
          <cell r="AV33">
            <v>96.6</v>
          </cell>
          <cell r="AW33">
            <v>88.6</v>
          </cell>
        </row>
        <row r="34">
          <cell r="AK34" t="str">
            <v>Jul'92</v>
          </cell>
          <cell r="AL34">
            <v>-27.5</v>
          </cell>
          <cell r="AM34">
            <v>-11.1</v>
          </cell>
          <cell r="AN34">
            <v>-24.9</v>
          </cell>
          <cell r="AO34">
            <v>-10.199999999999999</v>
          </cell>
          <cell r="AP34">
            <v>-26.7</v>
          </cell>
          <cell r="AQ34">
            <v>-19.899999999999999</v>
          </cell>
          <cell r="AR34">
            <v>-25.8</v>
          </cell>
          <cell r="AS34">
            <v>-14.9</v>
          </cell>
          <cell r="AT34">
            <v>73.2</v>
          </cell>
          <cell r="AU34">
            <v>56.3</v>
          </cell>
          <cell r="AV34">
            <v>98.2</v>
          </cell>
          <cell r="AW34">
            <v>94.3</v>
          </cell>
        </row>
        <row r="35">
          <cell r="AK35" t="str">
            <v>Aug'92</v>
          </cell>
          <cell r="AL35">
            <v>-18.899999999999999</v>
          </cell>
          <cell r="AM35">
            <v>-11.7</v>
          </cell>
          <cell r="AN35">
            <v>-29.5</v>
          </cell>
          <cell r="AO35">
            <v>-12</v>
          </cell>
          <cell r="AP35">
            <v>-67.5</v>
          </cell>
          <cell r="AQ35">
            <v>-27.4</v>
          </cell>
          <cell r="AR35">
            <v>-53.9</v>
          </cell>
          <cell r="AS35">
            <v>-19.7</v>
          </cell>
          <cell r="AT35">
            <v>73.2</v>
          </cell>
          <cell r="AU35">
            <v>56.3</v>
          </cell>
          <cell r="AV35">
            <v>93</v>
          </cell>
          <cell r="AW35">
            <v>72.099999999999994</v>
          </cell>
        </row>
        <row r="36">
          <cell r="AK36" t="str">
            <v>Sep'92</v>
          </cell>
          <cell r="AL36">
            <v>-27.4</v>
          </cell>
          <cell r="AM36">
            <v>-13.6</v>
          </cell>
          <cell r="AN36">
            <v>-17.899999999999999</v>
          </cell>
          <cell r="AO36">
            <v>-12.5</v>
          </cell>
          <cell r="AP36">
            <v>120.1</v>
          </cell>
          <cell r="AQ36">
            <v>-19.5</v>
          </cell>
          <cell r="AR36">
            <v>32.5</v>
          </cell>
          <cell r="AS36">
            <v>-15.9</v>
          </cell>
          <cell r="AT36">
            <v>73.2</v>
          </cell>
          <cell r="AU36">
            <v>56.3</v>
          </cell>
          <cell r="AV36">
            <v>99.5</v>
          </cell>
          <cell r="AW36">
            <v>85.2</v>
          </cell>
        </row>
        <row r="37">
          <cell r="AK37" t="str">
            <v>Okt'92</v>
          </cell>
          <cell r="AL37">
            <v>-18.399999999999999</v>
          </cell>
          <cell r="AM37">
            <v>-14</v>
          </cell>
          <cell r="AN37">
            <v>-21.3</v>
          </cell>
          <cell r="AO37">
            <v>-13.4</v>
          </cell>
          <cell r="AP37">
            <v>21.8</v>
          </cell>
          <cell r="AQ37">
            <v>-14.3</v>
          </cell>
          <cell r="AR37">
            <v>2.8</v>
          </cell>
          <cell r="AS37">
            <v>-13.8</v>
          </cell>
          <cell r="AT37">
            <v>63.5</v>
          </cell>
          <cell r="AU37">
            <v>56.3</v>
          </cell>
          <cell r="AV37">
            <v>98.6</v>
          </cell>
          <cell r="AW37">
            <v>75</v>
          </cell>
        </row>
        <row r="38">
          <cell r="AK38" t="str">
            <v>Nov'92</v>
          </cell>
          <cell r="AL38">
            <v>-24.7</v>
          </cell>
          <cell r="AM38">
            <v>-14.8</v>
          </cell>
          <cell r="AN38">
            <v>-12.6</v>
          </cell>
          <cell r="AO38">
            <v>-13.3</v>
          </cell>
          <cell r="AP38">
            <v>-18.5</v>
          </cell>
          <cell r="AQ38">
            <v>-14.6</v>
          </cell>
          <cell r="AR38">
            <v>-15</v>
          </cell>
          <cell r="AS38">
            <v>-13.9</v>
          </cell>
          <cell r="AT38">
            <v>63.5</v>
          </cell>
          <cell r="AU38">
            <v>56.3</v>
          </cell>
          <cell r="AV38">
            <v>92</v>
          </cell>
          <cell r="AW38">
            <v>67.7</v>
          </cell>
        </row>
        <row r="39">
          <cell r="AK39" t="str">
            <v>Dez'92</v>
          </cell>
          <cell r="AL39">
            <v>-23.3</v>
          </cell>
          <cell r="AM39">
            <v>-15.4</v>
          </cell>
          <cell r="AN39">
            <v>-5.2</v>
          </cell>
          <cell r="AO39">
            <v>-12.6</v>
          </cell>
          <cell r="AP39">
            <v>-11</v>
          </cell>
          <cell r="AQ39">
            <v>-14.4</v>
          </cell>
          <cell r="AR39">
            <v>-7</v>
          </cell>
          <cell r="AS39">
            <v>-13.4</v>
          </cell>
          <cell r="AT39">
            <v>63.5</v>
          </cell>
          <cell r="AU39">
            <v>56.3</v>
          </cell>
          <cell r="AV39">
            <v>110.7</v>
          </cell>
          <cell r="AW39">
            <v>76.900000000000006</v>
          </cell>
        </row>
        <row r="40">
          <cell r="AK40" t="str">
            <v>Jan'93</v>
          </cell>
          <cell r="AL40">
            <v>-31.6</v>
          </cell>
          <cell r="AM40">
            <v>-31.6</v>
          </cell>
          <cell r="AN40">
            <v>-22.4</v>
          </cell>
          <cell r="AO40">
            <v>-22.4</v>
          </cell>
          <cell r="AP40">
            <v>-48.2</v>
          </cell>
          <cell r="AQ40">
            <v>-48.2</v>
          </cell>
          <cell r="AR40">
            <v>-37.700000000000003</v>
          </cell>
          <cell r="AS40">
            <v>-37.700000000000003</v>
          </cell>
          <cell r="AT40">
            <v>68.8</v>
          </cell>
          <cell r="AU40">
            <v>46.7</v>
          </cell>
          <cell r="AV40">
            <v>85.8</v>
          </cell>
          <cell r="AW40">
            <v>74.400000000000006</v>
          </cell>
        </row>
        <row r="41">
          <cell r="AK41" t="str">
            <v>Feb'93</v>
          </cell>
          <cell r="AL41">
            <v>-28.1</v>
          </cell>
          <cell r="AM41">
            <v>-29.7</v>
          </cell>
          <cell r="AN41">
            <v>-28.5</v>
          </cell>
          <cell r="AO41">
            <v>-25.4</v>
          </cell>
          <cell r="AP41">
            <v>-12.5</v>
          </cell>
          <cell r="AQ41">
            <v>-38.1</v>
          </cell>
          <cell r="AR41">
            <v>-22.8</v>
          </cell>
          <cell r="AS41">
            <v>-31.9</v>
          </cell>
          <cell r="AT41">
            <v>68.8</v>
          </cell>
          <cell r="AU41">
            <v>46.7</v>
          </cell>
          <cell r="AV41">
            <v>77.099999999999994</v>
          </cell>
          <cell r="AW41">
            <v>69.7</v>
          </cell>
        </row>
        <row r="42">
          <cell r="AK42" t="str">
            <v>Mär'93</v>
          </cell>
          <cell r="AL42">
            <v>-22.4</v>
          </cell>
          <cell r="AM42">
            <v>-27.1</v>
          </cell>
          <cell r="AN42">
            <v>-26.6</v>
          </cell>
          <cell r="AO42">
            <v>-25.8</v>
          </cell>
          <cell r="AP42">
            <v>-26.3</v>
          </cell>
          <cell r="AQ42">
            <v>-35.299999999999997</v>
          </cell>
          <cell r="AR42">
            <v>-26.6</v>
          </cell>
          <cell r="AS42">
            <v>-30.4</v>
          </cell>
          <cell r="AT42">
            <v>68.8</v>
          </cell>
          <cell r="AU42">
            <v>46.7</v>
          </cell>
          <cell r="AV42">
            <v>68</v>
          </cell>
          <cell r="AW42">
            <v>74.400000000000006</v>
          </cell>
        </row>
        <row r="43">
          <cell r="AK43" t="str">
            <v>Apr'93</v>
          </cell>
          <cell r="AL43">
            <v>-16.5</v>
          </cell>
          <cell r="AM43">
            <v>-24.6</v>
          </cell>
          <cell r="AN43">
            <v>-18.600000000000001</v>
          </cell>
          <cell r="AO43">
            <v>-24.3</v>
          </cell>
          <cell r="AP43">
            <v>3.7</v>
          </cell>
          <cell r="AQ43">
            <v>-29.4</v>
          </cell>
          <cell r="AR43">
            <v>-9.8000000000000007</v>
          </cell>
          <cell r="AS43">
            <v>-26.7</v>
          </cell>
          <cell r="AT43">
            <v>64.900000000000006</v>
          </cell>
          <cell r="AU43">
            <v>46.7</v>
          </cell>
          <cell r="AV43">
            <v>81.400000000000006</v>
          </cell>
          <cell r="AW43">
            <v>73.599999999999994</v>
          </cell>
        </row>
        <row r="44">
          <cell r="AK44" t="str">
            <v>Mai'93</v>
          </cell>
          <cell r="AL44">
            <v>-12.2</v>
          </cell>
          <cell r="AM44">
            <v>-22.4</v>
          </cell>
          <cell r="AN44">
            <v>-16.899999999999999</v>
          </cell>
          <cell r="AO44">
            <v>-23.1</v>
          </cell>
          <cell r="AP44">
            <v>-15.5</v>
          </cell>
          <cell r="AQ44">
            <v>-27.7</v>
          </cell>
          <cell r="AR44">
            <v>-16.5</v>
          </cell>
          <cell r="AS44">
            <v>-25.3</v>
          </cell>
          <cell r="AT44">
            <v>64.900000000000006</v>
          </cell>
          <cell r="AU44">
            <v>46.7</v>
          </cell>
          <cell r="AV44">
            <v>84.5</v>
          </cell>
          <cell r="AW44">
            <v>71.900000000000006</v>
          </cell>
        </row>
        <row r="45">
          <cell r="AK45" t="str">
            <v>Jun'93</v>
          </cell>
          <cell r="AL45">
            <v>-23</v>
          </cell>
          <cell r="AM45">
            <v>-22.5</v>
          </cell>
          <cell r="AN45">
            <v>-16.8</v>
          </cell>
          <cell r="AO45">
            <v>-22.2</v>
          </cell>
          <cell r="AP45">
            <v>-5.4</v>
          </cell>
          <cell r="AQ45">
            <v>-25.3</v>
          </cell>
          <cell r="AR45">
            <v>-12</v>
          </cell>
          <cell r="AS45">
            <v>-23.6</v>
          </cell>
          <cell r="AT45">
            <v>64.900000000000006</v>
          </cell>
          <cell r="AU45">
            <v>46.7</v>
          </cell>
          <cell r="AV45">
            <v>90.6</v>
          </cell>
          <cell r="AW45">
            <v>69.7</v>
          </cell>
        </row>
        <row r="46">
          <cell r="AK46" t="str">
            <v>Jul'93</v>
          </cell>
          <cell r="AL46">
            <v>-12.8</v>
          </cell>
          <cell r="AM46">
            <v>-21.5</v>
          </cell>
          <cell r="AN46">
            <v>-16.100000000000001</v>
          </cell>
          <cell r="AO46">
            <v>-21.6</v>
          </cell>
          <cell r="AP46">
            <v>-11.7</v>
          </cell>
          <cell r="AQ46">
            <v>-23.9</v>
          </cell>
          <cell r="AR46">
            <v>-14</v>
          </cell>
          <cell r="AS46">
            <v>-22.6</v>
          </cell>
          <cell r="AT46">
            <v>68.099999999999994</v>
          </cell>
          <cell r="AU46">
            <v>46.7</v>
          </cell>
          <cell r="AV46">
            <v>89.7</v>
          </cell>
          <cell r="AW46">
            <v>75.7</v>
          </cell>
        </row>
        <row r="47">
          <cell r="AK47" t="str">
            <v>Aug'93</v>
          </cell>
          <cell r="AL47">
            <v>-0.6</v>
          </cell>
          <cell r="AM47">
            <v>-20</v>
          </cell>
          <cell r="AN47">
            <v>-2.1</v>
          </cell>
          <cell r="AO47">
            <v>-20.2</v>
          </cell>
          <cell r="AP47">
            <v>2.4</v>
          </cell>
          <cell r="AQ47">
            <v>-22.1</v>
          </cell>
          <cell r="AR47">
            <v>0.6</v>
          </cell>
          <cell r="AS47">
            <v>-20.9</v>
          </cell>
          <cell r="AT47">
            <v>68.099999999999994</v>
          </cell>
          <cell r="AU47">
            <v>46.7</v>
          </cell>
          <cell r="AV47">
            <v>86.7</v>
          </cell>
          <cell r="AW47">
            <v>69.7</v>
          </cell>
        </row>
        <row r="48">
          <cell r="AK48" t="str">
            <v>Sep'93</v>
          </cell>
          <cell r="AL48">
            <v>-13.2</v>
          </cell>
          <cell r="AM48">
            <v>-19.3</v>
          </cell>
          <cell r="AN48">
            <v>-3.8</v>
          </cell>
          <cell r="AO48">
            <v>-18.8</v>
          </cell>
          <cell r="AP48">
            <v>-47.5</v>
          </cell>
          <cell r="AQ48">
            <v>-25.8</v>
          </cell>
          <cell r="AR48">
            <v>-30</v>
          </cell>
          <cell r="AS48">
            <v>-22</v>
          </cell>
          <cell r="AT48">
            <v>68.099999999999994</v>
          </cell>
          <cell r="AU48">
            <v>46.7</v>
          </cell>
          <cell r="AV48">
            <v>90.4</v>
          </cell>
          <cell r="AW48">
            <v>75.7</v>
          </cell>
        </row>
        <row r="49">
          <cell r="AK49" t="str">
            <v>Okt'93</v>
          </cell>
          <cell r="AL49">
            <v>-16.3</v>
          </cell>
          <cell r="AM49">
            <v>-19</v>
          </cell>
          <cell r="AN49">
            <v>-2.5</v>
          </cell>
          <cell r="AO49">
            <v>-17.3</v>
          </cell>
          <cell r="AP49">
            <v>-57.7</v>
          </cell>
          <cell r="AQ49">
            <v>-31.6</v>
          </cell>
          <cell r="AR49">
            <v>-38.799999999999997</v>
          </cell>
          <cell r="AS49">
            <v>-24.2</v>
          </cell>
          <cell r="AT49">
            <v>66.7</v>
          </cell>
          <cell r="AU49">
            <v>46.7</v>
          </cell>
          <cell r="AV49">
            <v>87.4</v>
          </cell>
          <cell r="AW49">
            <v>80.099999999999994</v>
          </cell>
        </row>
        <row r="50">
          <cell r="AK50" t="str">
            <v>Nov'93</v>
          </cell>
          <cell r="AL50">
            <v>-1.9</v>
          </cell>
          <cell r="AM50">
            <v>-17.8</v>
          </cell>
          <cell r="AN50">
            <v>-7.7</v>
          </cell>
          <cell r="AO50">
            <v>-16.5</v>
          </cell>
          <cell r="AP50">
            <v>13.8</v>
          </cell>
          <cell r="AQ50">
            <v>-28.7</v>
          </cell>
          <cell r="AR50">
            <v>1.8</v>
          </cell>
          <cell r="AS50">
            <v>-22.3</v>
          </cell>
          <cell r="AT50">
            <v>66.7</v>
          </cell>
          <cell r="AU50">
            <v>46.7</v>
          </cell>
          <cell r="AV50">
            <v>91</v>
          </cell>
          <cell r="AW50">
            <v>79.599999999999994</v>
          </cell>
        </row>
        <row r="51">
          <cell r="AK51" t="str">
            <v>Dez'93</v>
          </cell>
          <cell r="AL51">
            <v>8.9</v>
          </cell>
          <cell r="AM51">
            <v>-16.2</v>
          </cell>
          <cell r="AN51">
            <v>-12.4</v>
          </cell>
          <cell r="AO51">
            <v>-16.2</v>
          </cell>
          <cell r="AP51">
            <v>29.1</v>
          </cell>
          <cell r="AQ51">
            <v>-25.5</v>
          </cell>
          <cell r="AR51">
            <v>3.3</v>
          </cell>
          <cell r="AS51">
            <v>-20.5</v>
          </cell>
          <cell r="AT51">
            <v>66.7</v>
          </cell>
          <cell r="AU51">
            <v>46.7</v>
          </cell>
          <cell r="AV51">
            <v>96.6</v>
          </cell>
          <cell r="AW51">
            <v>80.2</v>
          </cell>
        </row>
        <row r="52">
          <cell r="AK52" t="str">
            <v>Jan'94</v>
          </cell>
          <cell r="AL52">
            <v>-4.5999999999999996</v>
          </cell>
          <cell r="AM52">
            <v>-4.5999999999999996</v>
          </cell>
          <cell r="AN52">
            <v>1.9</v>
          </cell>
          <cell r="AO52">
            <v>1.9</v>
          </cell>
          <cell r="AP52">
            <v>-23.9</v>
          </cell>
          <cell r="AQ52">
            <v>-23.9</v>
          </cell>
          <cell r="AR52">
            <v>-11.5</v>
          </cell>
          <cell r="AS52">
            <v>-11.5</v>
          </cell>
          <cell r="AT52">
            <v>75.400000000000006</v>
          </cell>
          <cell r="AU52">
            <v>52.1</v>
          </cell>
          <cell r="AV52">
            <v>84</v>
          </cell>
          <cell r="AW52">
            <v>75.5</v>
          </cell>
        </row>
        <row r="53">
          <cell r="AK53" t="str">
            <v>Feb'94</v>
          </cell>
          <cell r="AL53">
            <v>-9.6</v>
          </cell>
          <cell r="AM53">
            <v>-7.4</v>
          </cell>
          <cell r="AN53">
            <v>-9.8000000000000007</v>
          </cell>
          <cell r="AO53">
            <v>-3.8</v>
          </cell>
          <cell r="AP53">
            <v>11.2</v>
          </cell>
          <cell r="AQ53">
            <v>-9.9</v>
          </cell>
          <cell r="AR53">
            <v>-0.8</v>
          </cell>
          <cell r="AS53">
            <v>-6.7</v>
          </cell>
          <cell r="AT53">
            <v>75.400000000000006</v>
          </cell>
          <cell r="AU53">
            <v>52.1</v>
          </cell>
          <cell r="AV53">
            <v>102.4</v>
          </cell>
          <cell r="AW53">
            <v>81.3</v>
          </cell>
        </row>
        <row r="54">
          <cell r="AK54" t="str">
            <v>Mär'94</v>
          </cell>
          <cell r="AL54">
            <v>-9.6</v>
          </cell>
          <cell r="AM54">
            <v>-8.1999999999999993</v>
          </cell>
          <cell r="AN54">
            <v>25.5</v>
          </cell>
          <cell r="AO54">
            <v>5.2</v>
          </cell>
          <cell r="AP54">
            <v>49.3</v>
          </cell>
          <cell r="AQ54">
            <v>6.5</v>
          </cell>
          <cell r="AR54">
            <v>35.799999999999997</v>
          </cell>
          <cell r="AS54">
            <v>5.7</v>
          </cell>
          <cell r="AT54">
            <v>75.400000000000006</v>
          </cell>
          <cell r="AU54">
            <v>52.1</v>
          </cell>
          <cell r="AV54">
            <v>101.2</v>
          </cell>
          <cell r="AW54">
            <v>108.4</v>
          </cell>
        </row>
        <row r="55">
          <cell r="AK55" t="str">
            <v>Apr'94</v>
          </cell>
          <cell r="AL55">
            <v>7.6</v>
          </cell>
          <cell r="AM55">
            <v>-4.0999999999999996</v>
          </cell>
          <cell r="AN55">
            <v>-0.9</v>
          </cell>
          <cell r="AO55">
            <v>3.8</v>
          </cell>
          <cell r="AP55">
            <v>19</v>
          </cell>
          <cell r="AQ55">
            <v>9.3000000000000007</v>
          </cell>
          <cell r="AR55">
            <v>8.1999999999999993</v>
          </cell>
          <cell r="AS55">
            <v>6.3</v>
          </cell>
          <cell r="AT55">
            <v>80.099999999999994</v>
          </cell>
          <cell r="AU55">
            <v>52.1</v>
          </cell>
          <cell r="AV55">
            <v>105</v>
          </cell>
          <cell r="AW55">
            <v>83.2</v>
          </cell>
        </row>
        <row r="56">
          <cell r="AK56" t="str">
            <v>Mai'94</v>
          </cell>
          <cell r="AL56">
            <v>4.3</v>
          </cell>
          <cell r="AM56">
            <v>-2.4</v>
          </cell>
          <cell r="AN56">
            <v>-2</v>
          </cell>
          <cell r="AO56">
            <v>2.8</v>
          </cell>
          <cell r="AP56">
            <v>59.5</v>
          </cell>
          <cell r="AQ56">
            <v>16.399999999999999</v>
          </cell>
          <cell r="AR56">
            <v>23</v>
          </cell>
          <cell r="AS56">
            <v>8.9</v>
          </cell>
          <cell r="AT56">
            <v>80.099999999999994</v>
          </cell>
          <cell r="AU56">
            <v>52.1</v>
          </cell>
          <cell r="AV56">
            <v>100.3</v>
          </cell>
          <cell r="AW56">
            <v>82.1</v>
          </cell>
        </row>
        <row r="57">
          <cell r="AK57" t="str">
            <v>Jun'94</v>
          </cell>
          <cell r="AL57">
            <v>11.4</v>
          </cell>
          <cell r="AM57">
            <v>-0.2</v>
          </cell>
          <cell r="AN57">
            <v>-1.1000000000000001</v>
          </cell>
          <cell r="AO57">
            <v>2.2000000000000002</v>
          </cell>
          <cell r="AP57">
            <v>15</v>
          </cell>
          <cell r="AQ57">
            <v>16.2</v>
          </cell>
          <cell r="AR57">
            <v>5.6</v>
          </cell>
          <cell r="AS57">
            <v>8.5</v>
          </cell>
          <cell r="AT57">
            <v>80.099999999999994</v>
          </cell>
          <cell r="AU57">
            <v>52.1</v>
          </cell>
          <cell r="AV57">
            <v>101.1</v>
          </cell>
          <cell r="AW57">
            <v>96.5</v>
          </cell>
        </row>
        <row r="58">
          <cell r="AK58" t="str">
            <v>Jul'94</v>
          </cell>
          <cell r="AL58">
            <v>9.1</v>
          </cell>
          <cell r="AM58">
            <v>1</v>
          </cell>
          <cell r="AN58">
            <v>-14.9</v>
          </cell>
          <cell r="AO58">
            <v>0.3</v>
          </cell>
          <cell r="AP58">
            <v>25.5</v>
          </cell>
          <cell r="AQ58">
            <v>17.3</v>
          </cell>
          <cell r="AR58">
            <v>3.8</v>
          </cell>
          <cell r="AS58">
            <v>7.9</v>
          </cell>
          <cell r="AT58">
            <v>78.900000000000006</v>
          </cell>
          <cell r="AU58">
            <v>52.1</v>
          </cell>
          <cell r="AV58">
            <v>98.4</v>
          </cell>
          <cell r="AW58">
            <v>87.8</v>
          </cell>
        </row>
        <row r="59">
          <cell r="AK59" t="str">
            <v>Aug'94</v>
          </cell>
          <cell r="AL59">
            <v>-0.1</v>
          </cell>
          <cell r="AM59">
            <v>0.9</v>
          </cell>
          <cell r="AN59">
            <v>7.8</v>
          </cell>
          <cell r="AO59">
            <v>0.9</v>
          </cell>
          <cell r="AP59">
            <v>30.1</v>
          </cell>
          <cell r="AQ59">
            <v>18.5</v>
          </cell>
          <cell r="AR59">
            <v>18.399999999999999</v>
          </cell>
          <cell r="AS59">
            <v>8.9</v>
          </cell>
          <cell r="AT59">
            <v>78.900000000000006</v>
          </cell>
          <cell r="AU59">
            <v>52.1</v>
          </cell>
          <cell r="AV59">
            <v>99.5</v>
          </cell>
          <cell r="AW59">
            <v>91.3</v>
          </cell>
        </row>
        <row r="60">
          <cell r="AK60" t="str">
            <v>Sep'94</v>
          </cell>
          <cell r="AL60">
            <v>7.1</v>
          </cell>
          <cell r="AM60">
            <v>1.5</v>
          </cell>
          <cell r="AN60">
            <v>-9.9</v>
          </cell>
          <cell r="AO60">
            <v>-0.2</v>
          </cell>
          <cell r="AP60">
            <v>5.4</v>
          </cell>
          <cell r="AQ60">
            <v>17.100000000000001</v>
          </cell>
          <cell r="AR60">
            <v>-2.2999999999999998</v>
          </cell>
          <cell r="AS60">
            <v>7.7</v>
          </cell>
          <cell r="AT60">
            <v>78.900000000000006</v>
          </cell>
          <cell r="AU60">
            <v>52.1</v>
          </cell>
          <cell r="AV60">
            <v>95</v>
          </cell>
          <cell r="AW60">
            <v>92.9</v>
          </cell>
        </row>
        <row r="61">
          <cell r="AK61" t="str">
            <v>Okt'94</v>
          </cell>
          <cell r="AL61">
            <v>-2.2999999999999998</v>
          </cell>
          <cell r="AM61">
            <v>1.2</v>
          </cell>
          <cell r="AN61">
            <v>1.5</v>
          </cell>
          <cell r="AO61">
            <v>0</v>
          </cell>
          <cell r="AP61">
            <v>35.299999999999997</v>
          </cell>
          <cell r="AQ61">
            <v>19.2</v>
          </cell>
          <cell r="AR61">
            <v>17.600000000000001</v>
          </cell>
          <cell r="AS61">
            <v>8.8000000000000007</v>
          </cell>
          <cell r="AT61">
            <v>83</v>
          </cell>
          <cell r="AU61">
            <v>52.1</v>
          </cell>
          <cell r="AV61">
            <v>96.2</v>
          </cell>
          <cell r="AW61">
            <v>80.900000000000006</v>
          </cell>
        </row>
        <row r="62">
          <cell r="AK62" t="str">
            <v>Nov'94</v>
          </cell>
          <cell r="AL62">
            <v>-6.6</v>
          </cell>
          <cell r="AM62">
            <v>0.5</v>
          </cell>
          <cell r="AN62">
            <v>-0.3</v>
          </cell>
          <cell r="AO62">
            <v>0</v>
          </cell>
          <cell r="AP62">
            <v>1.3</v>
          </cell>
          <cell r="AQ62">
            <v>17.399999999999999</v>
          </cell>
          <cell r="AR62">
            <v>0</v>
          </cell>
          <cell r="AS62">
            <v>7.9</v>
          </cell>
          <cell r="AT62">
            <v>83</v>
          </cell>
          <cell r="AU62">
            <v>52.1</v>
          </cell>
          <cell r="AV62">
            <v>100.7</v>
          </cell>
          <cell r="AW62">
            <v>95.4</v>
          </cell>
        </row>
        <row r="63">
          <cell r="AK63" t="str">
            <v>Dez'94</v>
          </cell>
          <cell r="AL63">
            <v>-17.3</v>
          </cell>
          <cell r="AM63">
            <v>-0.8</v>
          </cell>
          <cell r="AN63">
            <v>-1</v>
          </cell>
          <cell r="AO63">
            <v>-0.1</v>
          </cell>
          <cell r="AP63">
            <v>14.4</v>
          </cell>
          <cell r="AQ63">
            <v>17.100000000000001</v>
          </cell>
          <cell r="AR63">
            <v>6.5</v>
          </cell>
          <cell r="AS63">
            <v>7.8</v>
          </cell>
          <cell r="AT63">
            <v>83</v>
          </cell>
          <cell r="AU63">
            <v>52.1</v>
          </cell>
          <cell r="AV63">
            <v>95.9</v>
          </cell>
          <cell r="AW63">
            <v>96.6</v>
          </cell>
        </row>
        <row r="64">
          <cell r="AK64" t="str">
            <v>Jan'95</v>
          </cell>
          <cell r="AL64">
            <v>4.3</v>
          </cell>
          <cell r="AM64">
            <v>4.3</v>
          </cell>
          <cell r="AN64">
            <v>-2.9</v>
          </cell>
          <cell r="AO64">
            <v>-2.9</v>
          </cell>
          <cell r="AP64">
            <v>20.2</v>
          </cell>
          <cell r="AQ64">
            <v>20.2</v>
          </cell>
          <cell r="AR64">
            <v>7.7</v>
          </cell>
          <cell r="AS64">
            <v>7.7</v>
          </cell>
          <cell r="AT64">
            <v>84.9</v>
          </cell>
          <cell r="AU64">
            <v>55.3</v>
          </cell>
          <cell r="AV64">
            <v>95.9</v>
          </cell>
          <cell r="AW64">
            <v>93.1</v>
          </cell>
        </row>
        <row r="65">
          <cell r="AK65" t="str">
            <v>Feb'95</v>
          </cell>
          <cell r="AL65">
            <v>7.2</v>
          </cell>
          <cell r="AM65">
            <v>5.8</v>
          </cell>
          <cell r="AN65">
            <v>-3.5</v>
          </cell>
          <cell r="AO65">
            <v>-3.1</v>
          </cell>
          <cell r="AP65">
            <v>10.3</v>
          </cell>
          <cell r="AQ65">
            <v>15.3</v>
          </cell>
          <cell r="AR65">
            <v>3.7</v>
          </cell>
          <cell r="AS65">
            <v>5.8</v>
          </cell>
          <cell r="AT65">
            <v>84.9</v>
          </cell>
          <cell r="AU65">
            <v>55.3</v>
          </cell>
          <cell r="AV65">
            <v>101.9</v>
          </cell>
          <cell r="AW65">
            <v>92.9</v>
          </cell>
        </row>
        <row r="66">
          <cell r="AK66" t="str">
            <v>Mär'95</v>
          </cell>
          <cell r="AL66">
            <v>12.2</v>
          </cell>
          <cell r="AM66">
            <v>8.1999999999999993</v>
          </cell>
          <cell r="AN66">
            <v>-0.9</v>
          </cell>
          <cell r="AO66">
            <v>-2.2999999999999998</v>
          </cell>
          <cell r="AP66">
            <v>3.9</v>
          </cell>
          <cell r="AQ66">
            <v>10.9</v>
          </cell>
          <cell r="AR66">
            <v>1.9</v>
          </cell>
          <cell r="AS66">
            <v>4.4000000000000004</v>
          </cell>
          <cell r="AT66">
            <v>84.9</v>
          </cell>
          <cell r="AU66">
            <v>55.3</v>
          </cell>
          <cell r="AV66">
            <v>97.8</v>
          </cell>
          <cell r="AW66">
            <v>95.7</v>
          </cell>
        </row>
        <row r="67">
          <cell r="AK67" t="str">
            <v>Apr'95</v>
          </cell>
          <cell r="AL67">
            <v>-3.5</v>
          </cell>
          <cell r="AM67">
            <v>4.8</v>
          </cell>
          <cell r="AN67">
            <v>-10.3</v>
          </cell>
          <cell r="AO67">
            <v>-4</v>
          </cell>
          <cell r="AP67">
            <v>-9.4</v>
          </cell>
          <cell r="AQ67">
            <v>6</v>
          </cell>
          <cell r="AR67">
            <v>-9.6</v>
          </cell>
          <cell r="AS67">
            <v>1.2</v>
          </cell>
          <cell r="AT67">
            <v>83.8</v>
          </cell>
          <cell r="AU67">
            <v>55.3</v>
          </cell>
          <cell r="AV67">
            <v>95.8</v>
          </cell>
          <cell r="AW67">
            <v>82.6</v>
          </cell>
        </row>
        <row r="68">
          <cell r="AK68" t="str">
            <v>Mai'95</v>
          </cell>
          <cell r="AL68">
            <v>-5.2</v>
          </cell>
          <cell r="AM68">
            <v>2.6</v>
          </cell>
          <cell r="AN68">
            <v>1.3</v>
          </cell>
          <cell r="AO68">
            <v>-3.2</v>
          </cell>
          <cell r="AP68">
            <v>-20.3</v>
          </cell>
          <cell r="AQ68">
            <v>0.9</v>
          </cell>
          <cell r="AR68">
            <v>-9.9</v>
          </cell>
          <cell r="AS68">
            <v>-0.8</v>
          </cell>
          <cell r="AT68">
            <v>83.8</v>
          </cell>
          <cell r="AU68">
            <v>55.3</v>
          </cell>
          <cell r="AV68">
            <v>116</v>
          </cell>
          <cell r="AW68">
            <v>93.2</v>
          </cell>
        </row>
        <row r="69">
          <cell r="AK69" t="str">
            <v>Jun'95</v>
          </cell>
          <cell r="AL69">
            <v>-7</v>
          </cell>
          <cell r="AM69">
            <v>0.9</v>
          </cell>
          <cell r="AN69">
            <v>-7.3</v>
          </cell>
          <cell r="AO69">
            <v>-3.8</v>
          </cell>
          <cell r="AP69">
            <v>-7</v>
          </cell>
          <cell r="AQ69">
            <v>-0.2</v>
          </cell>
          <cell r="AR69">
            <v>-7</v>
          </cell>
          <cell r="AS69">
            <v>-1.7</v>
          </cell>
          <cell r="AT69">
            <v>83.8</v>
          </cell>
          <cell r="AU69">
            <v>55.3</v>
          </cell>
          <cell r="AV69">
            <v>95.7</v>
          </cell>
          <cell r="AW69">
            <v>87.9</v>
          </cell>
        </row>
        <row r="70">
          <cell r="AK70" t="str">
            <v>Jul'95</v>
          </cell>
          <cell r="AL70">
            <v>13.1</v>
          </cell>
          <cell r="AM70">
            <v>2.5</v>
          </cell>
          <cell r="AN70">
            <v>20.9</v>
          </cell>
          <cell r="AO70">
            <v>-1.4</v>
          </cell>
          <cell r="AP70">
            <v>-13.6</v>
          </cell>
          <cell r="AQ70">
            <v>-1.8</v>
          </cell>
          <cell r="AR70">
            <v>1.8</v>
          </cell>
          <cell r="AS70">
            <v>-1.3</v>
          </cell>
          <cell r="AT70">
            <v>82.1</v>
          </cell>
          <cell r="AU70">
            <v>55.3</v>
          </cell>
          <cell r="AV70">
            <v>92.6</v>
          </cell>
          <cell r="AW70">
            <v>87</v>
          </cell>
        </row>
        <row r="71">
          <cell r="AK71" t="str">
            <v>Aug'95</v>
          </cell>
          <cell r="AL71">
            <v>-5.7</v>
          </cell>
          <cell r="AM71">
            <v>1.8</v>
          </cell>
          <cell r="AN71">
            <v>4.8</v>
          </cell>
          <cell r="AO71">
            <v>-0.8</v>
          </cell>
          <cell r="AP71">
            <v>-22</v>
          </cell>
          <cell r="AQ71">
            <v>-3.9</v>
          </cell>
          <cell r="AR71">
            <v>-9.3000000000000007</v>
          </cell>
          <cell r="AS71">
            <v>-2.1</v>
          </cell>
          <cell r="AT71">
            <v>82.1</v>
          </cell>
          <cell r="AU71">
            <v>55.3</v>
          </cell>
          <cell r="AV71">
            <v>100.1</v>
          </cell>
          <cell r="AW71">
            <v>85.5</v>
          </cell>
        </row>
        <row r="72">
          <cell r="AK72" t="str">
            <v>Sep'95</v>
          </cell>
          <cell r="AL72">
            <v>5.0999999999999996</v>
          </cell>
          <cell r="AM72">
            <v>2.1</v>
          </cell>
          <cell r="AN72">
            <v>-2.9</v>
          </cell>
          <cell r="AO72">
            <v>-1</v>
          </cell>
          <cell r="AP72">
            <v>3.2</v>
          </cell>
          <cell r="AQ72">
            <v>-3.2</v>
          </cell>
          <cell r="AR72">
            <v>-0.1</v>
          </cell>
          <cell r="AS72">
            <v>-1.9</v>
          </cell>
          <cell r="AT72">
            <v>82.1</v>
          </cell>
          <cell r="AU72">
            <v>55.3</v>
          </cell>
          <cell r="AV72">
            <v>93.1</v>
          </cell>
          <cell r="AW72">
            <v>87.7</v>
          </cell>
        </row>
        <row r="73">
          <cell r="AK73" t="str">
            <v>Okt'95</v>
          </cell>
          <cell r="AL73">
            <v>-9.3000000000000007</v>
          </cell>
          <cell r="AM73">
            <v>1.2</v>
          </cell>
          <cell r="AN73">
            <v>-8.6999999999999993</v>
          </cell>
          <cell r="AO73">
            <v>-1.8</v>
          </cell>
          <cell r="AP73">
            <v>-33.700000000000003</v>
          </cell>
          <cell r="AQ73">
            <v>-7.1</v>
          </cell>
          <cell r="AR73">
            <v>-22.3</v>
          </cell>
          <cell r="AS73">
            <v>-4.3</v>
          </cell>
          <cell r="AT73">
            <v>85</v>
          </cell>
          <cell r="AU73">
            <v>55.3</v>
          </cell>
          <cell r="AV73">
            <v>90.1</v>
          </cell>
          <cell r="AW73">
            <v>88.8</v>
          </cell>
        </row>
        <row r="74">
          <cell r="AK74" t="str">
            <v>Nov'95</v>
          </cell>
          <cell r="AL74">
            <v>13.8</v>
          </cell>
          <cell r="AM74">
            <v>2.2000000000000002</v>
          </cell>
          <cell r="AN74">
            <v>-13.8</v>
          </cell>
          <cell r="AO74">
            <v>-2.9</v>
          </cell>
          <cell r="AP74">
            <v>-2.1</v>
          </cell>
          <cell r="AQ74">
            <v>-6.7</v>
          </cell>
          <cell r="AR74">
            <v>-7.8</v>
          </cell>
          <cell r="AS74">
            <v>-4.5999999999999996</v>
          </cell>
          <cell r="AT74">
            <v>85</v>
          </cell>
          <cell r="AU74">
            <v>55.3</v>
          </cell>
          <cell r="AV74">
            <v>100.7</v>
          </cell>
          <cell r="AW74">
            <v>96</v>
          </cell>
        </row>
        <row r="75">
          <cell r="AK75" t="str">
            <v>Dez'95</v>
          </cell>
          <cell r="AL75">
            <v>6.4</v>
          </cell>
          <cell r="AM75">
            <v>2.4</v>
          </cell>
          <cell r="AN75">
            <v>-0.9</v>
          </cell>
          <cell r="AO75">
            <v>-2.8</v>
          </cell>
          <cell r="AP75">
            <v>3.1</v>
          </cell>
          <cell r="AQ75">
            <v>-5.8</v>
          </cell>
          <cell r="AR75">
            <v>1.3</v>
          </cell>
          <cell r="AS75">
            <v>-4.0999999999999996</v>
          </cell>
          <cell r="AT75">
            <v>85</v>
          </cell>
          <cell r="AU75">
            <v>55.3</v>
          </cell>
          <cell r="AV75">
            <v>105.2</v>
          </cell>
          <cell r="AW75">
            <v>90.7</v>
          </cell>
        </row>
        <row r="76">
          <cell r="AK76" t="str">
            <v>Jan'96</v>
          </cell>
          <cell r="AL76">
            <v>0.7</v>
          </cell>
          <cell r="AM76">
            <v>0.7</v>
          </cell>
          <cell r="AN76">
            <v>-10.4</v>
          </cell>
          <cell r="AO76">
            <v>-10.4</v>
          </cell>
          <cell r="AP76">
            <v>-3.7</v>
          </cell>
          <cell r="AQ76">
            <v>-3.7</v>
          </cell>
          <cell r="AR76">
            <v>-7</v>
          </cell>
          <cell r="AS76">
            <v>-7</v>
          </cell>
          <cell r="AT76">
            <v>87.9</v>
          </cell>
          <cell r="AU76">
            <v>55.4</v>
          </cell>
          <cell r="AV76">
            <v>103.8</v>
          </cell>
          <cell r="AW76">
            <v>97</v>
          </cell>
        </row>
        <row r="77">
          <cell r="AK77" t="str">
            <v>Feb'96</v>
          </cell>
          <cell r="AL77">
            <v>1.7</v>
          </cell>
          <cell r="AM77">
            <v>1.2</v>
          </cell>
          <cell r="AN77">
            <v>4.9000000000000004</v>
          </cell>
          <cell r="AO77">
            <v>-3.5</v>
          </cell>
          <cell r="AP77">
            <v>24.8</v>
          </cell>
          <cell r="AQ77">
            <v>9.6999999999999993</v>
          </cell>
          <cell r="AR77">
            <v>15</v>
          </cell>
          <cell r="AS77">
            <v>3.2</v>
          </cell>
          <cell r="AT77">
            <v>87.9</v>
          </cell>
          <cell r="AU77">
            <v>55.4</v>
          </cell>
          <cell r="AV77">
            <v>96.9</v>
          </cell>
          <cell r="AW77">
            <v>98.4</v>
          </cell>
        </row>
        <row r="78">
          <cell r="AK78" t="str">
            <v>Mär'96</v>
          </cell>
          <cell r="AL78">
            <v>4.2</v>
          </cell>
          <cell r="AM78">
            <v>2.4</v>
          </cell>
          <cell r="AN78">
            <v>-7</v>
          </cell>
          <cell r="AO78">
            <v>-4.8</v>
          </cell>
          <cell r="AP78">
            <v>1.4</v>
          </cell>
          <cell r="AQ78">
            <v>6.7</v>
          </cell>
          <cell r="AR78">
            <v>-2.8</v>
          </cell>
          <cell r="AS78">
            <v>1</v>
          </cell>
          <cell r="AT78">
            <v>87.9</v>
          </cell>
          <cell r="AU78">
            <v>55.4</v>
          </cell>
          <cell r="AV78">
            <v>106</v>
          </cell>
          <cell r="AW78">
            <v>93</v>
          </cell>
        </row>
        <row r="79">
          <cell r="AK79" t="str">
            <v>Apr'96</v>
          </cell>
          <cell r="AL79">
            <v>1.7</v>
          </cell>
          <cell r="AM79">
            <v>2.2000000000000002</v>
          </cell>
          <cell r="AN79">
            <v>4.5</v>
          </cell>
          <cell r="AO79">
            <v>-2.9</v>
          </cell>
          <cell r="AP79">
            <v>35.9</v>
          </cell>
          <cell r="AQ79">
            <v>12.7</v>
          </cell>
          <cell r="AR79">
            <v>20.6</v>
          </cell>
          <cell r="AS79">
            <v>4.9000000000000004</v>
          </cell>
          <cell r="AT79">
            <v>87</v>
          </cell>
          <cell r="AU79">
            <v>55.4</v>
          </cell>
          <cell r="AV79">
            <v>103</v>
          </cell>
          <cell r="AW79">
            <v>102.3</v>
          </cell>
        </row>
        <row r="80">
          <cell r="AK80" t="str">
            <v>Mai'96</v>
          </cell>
          <cell r="AL80">
            <v>-1.1000000000000001</v>
          </cell>
          <cell r="AM80">
            <v>1.5</v>
          </cell>
          <cell r="AN80">
            <v>-8.1</v>
          </cell>
          <cell r="AO80">
            <v>-3.8</v>
          </cell>
          <cell r="AP80">
            <v>27.2</v>
          </cell>
          <cell r="AQ80">
            <v>14.9</v>
          </cell>
          <cell r="AR80">
            <v>8.6999999999999993</v>
          </cell>
          <cell r="AS80">
            <v>5.5</v>
          </cell>
          <cell r="AT80">
            <v>87</v>
          </cell>
          <cell r="AU80">
            <v>55.4</v>
          </cell>
          <cell r="AV80">
            <v>104.1</v>
          </cell>
          <cell r="AW80">
            <v>108.9</v>
          </cell>
        </row>
        <row r="81">
          <cell r="AK81" t="str">
            <v>Jun'96</v>
          </cell>
          <cell r="AL81">
            <v>9.1999999999999993</v>
          </cell>
          <cell r="AM81">
            <v>2.8</v>
          </cell>
          <cell r="AN81">
            <v>-12.7</v>
          </cell>
          <cell r="AO81">
            <v>-5.0999999999999996</v>
          </cell>
          <cell r="AP81">
            <v>-4.0999999999999996</v>
          </cell>
          <cell r="AQ81">
            <v>12.4</v>
          </cell>
          <cell r="AR81">
            <v>-8.6</v>
          </cell>
          <cell r="AS81">
            <v>3.6</v>
          </cell>
          <cell r="AT81">
            <v>87</v>
          </cell>
          <cell r="AU81">
            <v>55.4</v>
          </cell>
          <cell r="AV81">
            <v>103.3</v>
          </cell>
          <cell r="AW81">
            <v>98.3</v>
          </cell>
        </row>
        <row r="82">
          <cell r="AK82" t="str">
            <v>Jul'96</v>
          </cell>
          <cell r="AL82">
            <v>-1.9</v>
          </cell>
          <cell r="AM82">
            <v>2.1</v>
          </cell>
          <cell r="AN82">
            <v>-18.2</v>
          </cell>
          <cell r="AO82">
            <v>-6.6</v>
          </cell>
          <cell r="AP82">
            <v>12.3</v>
          </cell>
          <cell r="AQ82">
            <v>12.4</v>
          </cell>
          <cell r="AR82">
            <v>-4.0999999999999996</v>
          </cell>
          <cell r="AS82">
            <v>2.8</v>
          </cell>
          <cell r="AT82">
            <v>86.1</v>
          </cell>
          <cell r="AU82">
            <v>55.4</v>
          </cell>
          <cell r="AV82">
            <v>106.4</v>
          </cell>
          <cell r="AW82">
            <v>104.2</v>
          </cell>
        </row>
        <row r="83">
          <cell r="AK83" t="str">
            <v>Aug'96</v>
          </cell>
          <cell r="AL83">
            <v>-5.4</v>
          </cell>
          <cell r="AM83">
            <v>1.5</v>
          </cell>
          <cell r="AN83">
            <v>-3.7</v>
          </cell>
          <cell r="AO83">
            <v>-6.3</v>
          </cell>
          <cell r="AP83">
            <v>21.1</v>
          </cell>
          <cell r="AQ83">
            <v>13.1</v>
          </cell>
          <cell r="AR83">
            <v>7.2</v>
          </cell>
          <cell r="AS83">
            <v>3.2</v>
          </cell>
          <cell r="AT83">
            <v>86.1</v>
          </cell>
          <cell r="AU83">
            <v>55.4</v>
          </cell>
          <cell r="AV83">
            <v>107.6</v>
          </cell>
          <cell r="AW83">
            <v>111.2</v>
          </cell>
        </row>
        <row r="84">
          <cell r="AK84" t="str">
            <v>Sep'96</v>
          </cell>
          <cell r="AL84">
            <v>-5.8</v>
          </cell>
          <cell r="AM84">
            <v>0.7</v>
          </cell>
          <cell r="AN84">
            <v>-0.2</v>
          </cell>
          <cell r="AO84">
            <v>-5.8</v>
          </cell>
          <cell r="AP84">
            <v>3.3</v>
          </cell>
          <cell r="AQ84">
            <v>12.2</v>
          </cell>
          <cell r="AR84">
            <v>1.6</v>
          </cell>
          <cell r="AS84">
            <v>3</v>
          </cell>
          <cell r="AT84">
            <v>86.1</v>
          </cell>
          <cell r="AU84">
            <v>55.4</v>
          </cell>
          <cell r="AV84">
            <v>102</v>
          </cell>
          <cell r="AW84">
            <v>99.9</v>
          </cell>
        </row>
        <row r="85">
          <cell r="AK85" t="str">
            <v>Okt'96</v>
          </cell>
          <cell r="AL85">
            <v>-7.1</v>
          </cell>
          <cell r="AM85">
            <v>0.1</v>
          </cell>
          <cell r="AN85">
            <v>12.3</v>
          </cell>
          <cell r="AO85">
            <v>-4</v>
          </cell>
          <cell r="AP85">
            <v>62</v>
          </cell>
          <cell r="AQ85">
            <v>16.7</v>
          </cell>
          <cell r="AR85">
            <v>35.299999999999997</v>
          </cell>
          <cell r="AS85">
            <v>6.1</v>
          </cell>
          <cell r="AT85">
            <v>83.9</v>
          </cell>
          <cell r="AU85">
            <v>55.4</v>
          </cell>
          <cell r="AV85">
            <v>108.9</v>
          </cell>
          <cell r="AW85">
            <v>112.9</v>
          </cell>
        </row>
        <row r="86">
          <cell r="AK86" t="str">
            <v>Nov'96</v>
          </cell>
          <cell r="AL86">
            <v>-15.4</v>
          </cell>
          <cell r="AM86">
            <v>-1.3</v>
          </cell>
          <cell r="AN86">
            <v>-6</v>
          </cell>
          <cell r="AO86">
            <v>-4.0999999999999996</v>
          </cell>
          <cell r="AP86">
            <v>40</v>
          </cell>
          <cell r="AQ86">
            <v>18.8</v>
          </cell>
          <cell r="AR86">
            <v>17.7</v>
          </cell>
          <cell r="AS86">
            <v>7.1</v>
          </cell>
          <cell r="AT86">
            <v>83.9</v>
          </cell>
          <cell r="AU86">
            <v>55.4</v>
          </cell>
          <cell r="AV86">
            <v>97</v>
          </cell>
          <cell r="AW86">
            <v>110.3</v>
          </cell>
        </row>
        <row r="87">
          <cell r="AK87" t="str">
            <v>Dez'96</v>
          </cell>
          <cell r="AL87">
            <v>24.9</v>
          </cell>
          <cell r="AM87">
            <v>0.5</v>
          </cell>
          <cell r="AN87">
            <v>-12</v>
          </cell>
          <cell r="AO87">
            <v>-4.9000000000000004</v>
          </cell>
          <cell r="AP87">
            <v>3.9</v>
          </cell>
          <cell r="AQ87">
            <v>17.3</v>
          </cell>
          <cell r="AR87">
            <v>-3.7</v>
          </cell>
          <cell r="AS87">
            <v>6.1</v>
          </cell>
          <cell r="AT87">
            <v>83.9</v>
          </cell>
          <cell r="AU87">
            <v>55.4</v>
          </cell>
          <cell r="AV87">
            <v>89.6</v>
          </cell>
          <cell r="AW87">
            <v>108.1</v>
          </cell>
        </row>
        <row r="88">
          <cell r="AK88" t="str">
            <v>Jan'97</v>
          </cell>
          <cell r="AL88">
            <v>7.6</v>
          </cell>
          <cell r="AM88">
            <v>7.6</v>
          </cell>
          <cell r="AN88">
            <v>18.7</v>
          </cell>
          <cell r="AO88">
            <v>18.7</v>
          </cell>
          <cell r="AP88">
            <v>28.5</v>
          </cell>
          <cell r="AQ88">
            <v>28.5</v>
          </cell>
          <cell r="AR88">
            <v>23.5</v>
          </cell>
          <cell r="AS88">
            <v>23.5</v>
          </cell>
          <cell r="AT88">
            <v>90.8</v>
          </cell>
          <cell r="AU88">
            <v>64.599999999999994</v>
          </cell>
          <cell r="AV88">
            <v>103</v>
          </cell>
          <cell r="AW88">
            <v>116.8</v>
          </cell>
        </row>
        <row r="89">
          <cell r="AK89" t="str">
            <v>Feb'97</v>
          </cell>
          <cell r="AL89">
            <v>8.8000000000000007</v>
          </cell>
          <cell r="AM89">
            <v>8.3000000000000007</v>
          </cell>
          <cell r="AN89">
            <v>-5.8</v>
          </cell>
          <cell r="AO89">
            <v>6.6</v>
          </cell>
          <cell r="AP89">
            <v>-5.4</v>
          </cell>
          <cell r="AQ89">
            <v>10.4</v>
          </cell>
          <cell r="AR89">
            <v>-5.7</v>
          </cell>
          <cell r="AS89">
            <v>8.5</v>
          </cell>
          <cell r="AT89">
            <v>90.8</v>
          </cell>
          <cell r="AU89">
            <v>64.599999999999994</v>
          </cell>
          <cell r="AV89">
            <v>99.1</v>
          </cell>
          <cell r="AW89">
            <v>112.6</v>
          </cell>
        </row>
        <row r="90">
          <cell r="AK90" t="str">
            <v>Mär'97</v>
          </cell>
          <cell r="AL90">
            <v>6.6</v>
          </cell>
          <cell r="AM90">
            <v>7.6</v>
          </cell>
          <cell r="AN90">
            <v>-20.9</v>
          </cell>
          <cell r="AO90">
            <v>-3.3</v>
          </cell>
          <cell r="AP90">
            <v>-11.4</v>
          </cell>
          <cell r="AQ90">
            <v>2.8</v>
          </cell>
          <cell r="AR90">
            <v>-16</v>
          </cell>
          <cell r="AS90">
            <v>-0.2</v>
          </cell>
          <cell r="AT90">
            <v>90.8</v>
          </cell>
          <cell r="AU90">
            <v>64.599999999999994</v>
          </cell>
          <cell r="AV90">
            <v>99.2</v>
          </cell>
          <cell r="AW90">
            <v>109.2</v>
          </cell>
        </row>
        <row r="91">
          <cell r="AK91" t="str">
            <v>Apr'97</v>
          </cell>
          <cell r="AL91">
            <v>14.1</v>
          </cell>
          <cell r="AM91">
            <v>9.3000000000000007</v>
          </cell>
          <cell r="AN91">
            <v>7.7</v>
          </cell>
          <cell r="AO91">
            <v>-0.9</v>
          </cell>
          <cell r="AP91">
            <v>-1.9</v>
          </cell>
          <cell r="AQ91">
            <v>1.6</v>
          </cell>
          <cell r="AR91">
            <v>2.1</v>
          </cell>
          <cell r="AS91">
            <v>0.4</v>
          </cell>
          <cell r="AT91">
            <v>88.2</v>
          </cell>
          <cell r="AU91">
            <v>64.599999999999994</v>
          </cell>
          <cell r="AV91">
            <v>124</v>
          </cell>
          <cell r="AW91">
            <v>122.8</v>
          </cell>
        </row>
        <row r="92">
          <cell r="AK92" t="str">
            <v>Mai'97</v>
          </cell>
          <cell r="AL92">
            <v>20.7</v>
          </cell>
          <cell r="AM92">
            <v>11.5</v>
          </cell>
          <cell r="AN92">
            <v>-4.2</v>
          </cell>
          <cell r="AO92">
            <v>-1.5</v>
          </cell>
          <cell r="AP92">
            <v>-5.9</v>
          </cell>
          <cell r="AQ92">
            <v>0.3</v>
          </cell>
          <cell r="AR92">
            <v>-5.2</v>
          </cell>
          <cell r="AS92">
            <v>-0.6</v>
          </cell>
          <cell r="AT92">
            <v>88.2</v>
          </cell>
          <cell r="AU92">
            <v>64.599999999999994</v>
          </cell>
          <cell r="AV92">
            <v>113.6</v>
          </cell>
          <cell r="AW92">
            <v>109</v>
          </cell>
        </row>
        <row r="93">
          <cell r="AK93" t="str">
            <v>Jun'97</v>
          </cell>
          <cell r="AL93">
            <v>9.6999999999999993</v>
          </cell>
          <cell r="AM93">
            <v>11.2</v>
          </cell>
          <cell r="AN93">
            <v>14.2</v>
          </cell>
          <cell r="AO93">
            <v>0.5</v>
          </cell>
          <cell r="AP93">
            <v>27.6</v>
          </cell>
          <cell r="AQ93">
            <v>3.4</v>
          </cell>
          <cell r="AR93">
            <v>21</v>
          </cell>
          <cell r="AS93">
            <v>2</v>
          </cell>
          <cell r="AT93">
            <v>88.2</v>
          </cell>
          <cell r="AU93">
            <v>64.599999999999994</v>
          </cell>
          <cell r="AV93">
            <v>109.7</v>
          </cell>
          <cell r="AW93">
            <v>121.3</v>
          </cell>
        </row>
        <row r="94">
          <cell r="AK94" t="str">
            <v>Jul'97</v>
          </cell>
          <cell r="AL94">
            <v>26.5</v>
          </cell>
          <cell r="AM94">
            <v>13.4</v>
          </cell>
          <cell r="AN94">
            <v>0.8</v>
          </cell>
          <cell r="AO94">
            <v>0.6</v>
          </cell>
          <cell r="AP94">
            <v>28.1</v>
          </cell>
          <cell r="AQ94">
            <v>6</v>
          </cell>
          <cell r="AR94">
            <v>15.6</v>
          </cell>
          <cell r="AS94">
            <v>3.4</v>
          </cell>
          <cell r="AT94">
            <v>87.3</v>
          </cell>
          <cell r="AU94">
            <v>64.599999999999994</v>
          </cell>
          <cell r="AV94">
            <v>107.3</v>
          </cell>
          <cell r="AW94">
            <v>116.6</v>
          </cell>
        </row>
        <row r="95">
          <cell r="AK95" t="str">
            <v>Aug'97</v>
          </cell>
          <cell r="AL95">
            <v>17.399999999999999</v>
          </cell>
          <cell r="AM95">
            <v>13.7</v>
          </cell>
          <cell r="AN95">
            <v>-2.4</v>
          </cell>
          <cell r="AO95">
            <v>0.3</v>
          </cell>
          <cell r="AP95">
            <v>38.1</v>
          </cell>
          <cell r="AQ95">
            <v>8.9</v>
          </cell>
          <cell r="AR95">
            <v>18.100000000000001</v>
          </cell>
          <cell r="AS95">
            <v>4.8</v>
          </cell>
          <cell r="AT95">
            <v>87.3</v>
          </cell>
          <cell r="AU95">
            <v>64.599999999999994</v>
          </cell>
          <cell r="AV95">
            <v>101.9</v>
          </cell>
          <cell r="AW95">
            <v>106.2</v>
          </cell>
        </row>
        <row r="96">
          <cell r="AK96" t="str">
            <v>Sep'97</v>
          </cell>
          <cell r="AL96">
            <v>0.7</v>
          </cell>
          <cell r="AM96">
            <v>12.3</v>
          </cell>
          <cell r="AN96">
            <v>-4</v>
          </cell>
          <cell r="AO96">
            <v>-0.1</v>
          </cell>
          <cell r="AP96">
            <v>-39.200000000000003</v>
          </cell>
          <cell r="AQ96">
            <v>4.5</v>
          </cell>
          <cell r="AR96">
            <v>-22.6</v>
          </cell>
          <cell r="AS96">
            <v>2.2999999999999998</v>
          </cell>
          <cell r="AT96">
            <v>87.3</v>
          </cell>
          <cell r="AU96">
            <v>64.599999999999994</v>
          </cell>
          <cell r="AV96">
            <v>107.9</v>
          </cell>
          <cell r="AW96">
            <v>120.7</v>
          </cell>
        </row>
        <row r="97">
          <cell r="AK97" t="str">
            <v>Okt'97</v>
          </cell>
          <cell r="AL97">
            <v>-1.5</v>
          </cell>
          <cell r="AM97">
            <v>11.3</v>
          </cell>
          <cell r="AN97">
            <v>-11.8</v>
          </cell>
          <cell r="AO97">
            <v>-1.5</v>
          </cell>
          <cell r="AP97">
            <v>-0.6</v>
          </cell>
          <cell r="AQ97">
            <v>3.8</v>
          </cell>
          <cell r="AR97">
            <v>-5.8</v>
          </cell>
          <cell r="AS97">
            <v>1.3</v>
          </cell>
          <cell r="AT97">
            <v>90.4</v>
          </cell>
          <cell r="AU97">
            <v>64.599999999999994</v>
          </cell>
          <cell r="AV97">
            <v>108.3</v>
          </cell>
          <cell r="AW97">
            <v>116.5</v>
          </cell>
        </row>
        <row r="98">
          <cell r="AK98" t="str">
            <v>Nov'97</v>
          </cell>
          <cell r="AL98">
            <v>13</v>
          </cell>
          <cell r="AM98">
            <v>11.4</v>
          </cell>
          <cell r="AN98">
            <v>3.8</v>
          </cell>
          <cell r="AO98">
            <v>-1.1000000000000001</v>
          </cell>
          <cell r="AP98">
            <v>-30.6</v>
          </cell>
          <cell r="AQ98">
            <v>0.1</v>
          </cell>
          <cell r="AR98">
            <v>-17.3</v>
          </cell>
          <cell r="AS98">
            <v>-0.5</v>
          </cell>
          <cell r="AT98">
            <v>90.4</v>
          </cell>
          <cell r="AU98">
            <v>64.599999999999994</v>
          </cell>
          <cell r="AV98">
            <v>106.8</v>
          </cell>
          <cell r="AW98">
            <v>106.3</v>
          </cell>
        </row>
        <row r="99">
          <cell r="AK99" t="str">
            <v>Dez'97</v>
          </cell>
          <cell r="AL99">
            <v>-14.5</v>
          </cell>
          <cell r="AM99">
            <v>9.3000000000000007</v>
          </cell>
          <cell r="AN99">
            <v>10.4</v>
          </cell>
          <cell r="AO99">
            <v>-0.1</v>
          </cell>
          <cell r="AP99">
            <v>-19.3</v>
          </cell>
          <cell r="AQ99">
            <v>-1.7</v>
          </cell>
          <cell r="AR99">
            <v>-6.4</v>
          </cell>
          <cell r="AS99">
            <v>-1</v>
          </cell>
          <cell r="AT99">
            <v>90.4</v>
          </cell>
          <cell r="AU99">
            <v>64.599999999999994</v>
          </cell>
          <cell r="AV99">
            <v>107.1</v>
          </cell>
          <cell r="AW99">
            <v>113.9</v>
          </cell>
        </row>
        <row r="100">
          <cell r="AK100" t="str">
            <v>Jan'98</v>
          </cell>
          <cell r="AL100">
            <v>17.2</v>
          </cell>
          <cell r="AM100">
            <v>17.2</v>
          </cell>
          <cell r="AN100">
            <v>-7.2</v>
          </cell>
          <cell r="AO100">
            <v>-7.2</v>
          </cell>
          <cell r="AP100">
            <v>0.6</v>
          </cell>
          <cell r="AQ100">
            <v>0.6</v>
          </cell>
          <cell r="AR100">
            <v>-3.1</v>
          </cell>
          <cell r="AS100">
            <v>-3.1</v>
          </cell>
          <cell r="AT100">
            <v>92.5</v>
          </cell>
          <cell r="AU100">
            <v>53.2</v>
          </cell>
          <cell r="AV100">
            <v>102.6</v>
          </cell>
          <cell r="AW100">
            <v>120.3</v>
          </cell>
        </row>
        <row r="101">
          <cell r="AK101" t="str">
            <v>Feb'98</v>
          </cell>
          <cell r="AL101">
            <v>8.6</v>
          </cell>
          <cell r="AM101">
            <v>12.5</v>
          </cell>
          <cell r="AN101">
            <v>0.8</v>
          </cell>
          <cell r="AO101">
            <v>-3.7</v>
          </cell>
          <cell r="AP101">
            <v>15.1</v>
          </cell>
          <cell r="AQ101">
            <v>7.2</v>
          </cell>
          <cell r="AR101">
            <v>8.8000000000000007</v>
          </cell>
          <cell r="AS101">
            <v>2.2000000000000002</v>
          </cell>
          <cell r="AT101">
            <v>92.5</v>
          </cell>
          <cell r="AU101">
            <v>53.2</v>
          </cell>
          <cell r="AV101">
            <v>110.8</v>
          </cell>
          <cell r="AW101">
            <v>120.3</v>
          </cell>
        </row>
        <row r="102">
          <cell r="AK102" t="str">
            <v>Mär'98</v>
          </cell>
          <cell r="AL102">
            <v>5.8</v>
          </cell>
          <cell r="AM102">
            <v>9.9</v>
          </cell>
          <cell r="AN102">
            <v>7.2</v>
          </cell>
          <cell r="AO102">
            <v>-0.5</v>
          </cell>
          <cell r="AP102">
            <v>12.3</v>
          </cell>
          <cell r="AQ102">
            <v>8.8000000000000007</v>
          </cell>
          <cell r="AR102">
            <v>10</v>
          </cell>
          <cell r="AS102">
            <v>4.5</v>
          </cell>
          <cell r="AT102">
            <v>92.5</v>
          </cell>
          <cell r="AU102">
            <v>53.2</v>
          </cell>
          <cell r="AV102">
            <v>113.8</v>
          </cell>
          <cell r="AW102">
            <v>123.8</v>
          </cell>
        </row>
        <row r="103">
          <cell r="AK103" t="str">
            <v>Apr'98</v>
          </cell>
          <cell r="AL103">
            <v>0.7</v>
          </cell>
          <cell r="AM103">
            <v>7.3</v>
          </cell>
          <cell r="AN103">
            <v>-14.6</v>
          </cell>
          <cell r="AO103">
            <v>-3.8</v>
          </cell>
          <cell r="AP103">
            <v>13.4</v>
          </cell>
          <cell r="AQ103">
            <v>9.9</v>
          </cell>
          <cell r="AR103">
            <v>0.8</v>
          </cell>
          <cell r="AS103">
            <v>3.6</v>
          </cell>
          <cell r="AT103">
            <v>90.1</v>
          </cell>
          <cell r="AU103">
            <v>53.2</v>
          </cell>
          <cell r="AV103">
            <v>112</v>
          </cell>
          <cell r="AW103">
            <v>139.19999999999999</v>
          </cell>
        </row>
        <row r="104">
          <cell r="AK104" t="str">
            <v>Mai'98</v>
          </cell>
          <cell r="AL104">
            <v>-4.8</v>
          </cell>
          <cell r="AM104">
            <v>4.8</v>
          </cell>
          <cell r="AN104">
            <v>-8.3000000000000007</v>
          </cell>
          <cell r="AO104">
            <v>-4.5</v>
          </cell>
          <cell r="AP104">
            <v>16.2</v>
          </cell>
          <cell r="AQ104">
            <v>10.9</v>
          </cell>
          <cell r="AR104">
            <v>5.0999999999999996</v>
          </cell>
          <cell r="AS104">
            <v>3.9</v>
          </cell>
          <cell r="AT104">
            <v>90.1</v>
          </cell>
          <cell r="AU104">
            <v>53.2</v>
          </cell>
          <cell r="AV104">
            <v>103.8</v>
          </cell>
          <cell r="AW104">
            <v>123.2</v>
          </cell>
        </row>
        <row r="105">
          <cell r="AK105" t="str">
            <v>Jun'98</v>
          </cell>
          <cell r="AL105">
            <v>-3.5</v>
          </cell>
          <cell r="AM105">
            <v>3.3</v>
          </cell>
          <cell r="AN105">
            <v>-7.7</v>
          </cell>
          <cell r="AO105">
            <v>-5</v>
          </cell>
          <cell r="AP105">
            <v>5.3</v>
          </cell>
          <cell r="AQ105">
            <v>10.1</v>
          </cell>
          <cell r="AR105">
            <v>-0.9</v>
          </cell>
          <cell r="AS105">
            <v>3.2</v>
          </cell>
          <cell r="AT105">
            <v>90.1</v>
          </cell>
          <cell r="AU105">
            <v>53.2</v>
          </cell>
          <cell r="AV105">
            <v>108.6</v>
          </cell>
          <cell r="AW105">
            <v>125.4</v>
          </cell>
        </row>
        <row r="106">
          <cell r="AK106" t="str">
            <v>Jul'98</v>
          </cell>
          <cell r="AL106">
            <v>2.7</v>
          </cell>
          <cell r="AM106">
            <v>3.2</v>
          </cell>
          <cell r="AN106">
            <v>1.1000000000000001</v>
          </cell>
          <cell r="AO106">
            <v>-4.4000000000000004</v>
          </cell>
          <cell r="AP106">
            <v>-15.6</v>
          </cell>
          <cell r="AQ106">
            <v>6.8</v>
          </cell>
          <cell r="AR106">
            <v>-8.8000000000000007</v>
          </cell>
          <cell r="AS106">
            <v>1.8</v>
          </cell>
          <cell r="AT106">
            <v>89.6</v>
          </cell>
          <cell r="AU106">
            <v>53.2</v>
          </cell>
          <cell r="AV106">
            <v>116.6</v>
          </cell>
          <cell r="AW106">
            <v>137.6</v>
          </cell>
        </row>
        <row r="107">
          <cell r="AK107" t="str">
            <v>Aug'98</v>
          </cell>
          <cell r="AL107">
            <v>4.8</v>
          </cell>
          <cell r="AM107">
            <v>3.4</v>
          </cell>
          <cell r="AN107">
            <v>-24.8</v>
          </cell>
          <cell r="AO107">
            <v>-6.4</v>
          </cell>
          <cell r="AP107">
            <v>-38.200000000000003</v>
          </cell>
          <cell r="AQ107">
            <v>1.7</v>
          </cell>
          <cell r="AR107">
            <v>-32.700000000000003</v>
          </cell>
          <cell r="AS107">
            <v>-1.9</v>
          </cell>
          <cell r="AT107">
            <v>89.6</v>
          </cell>
          <cell r="AU107">
            <v>53.2</v>
          </cell>
          <cell r="AV107">
            <v>103.9</v>
          </cell>
          <cell r="AW107">
            <v>126.4</v>
          </cell>
        </row>
        <row r="108">
          <cell r="AK108" t="str">
            <v>Sep'98</v>
          </cell>
          <cell r="AL108">
            <v>-3.4</v>
          </cell>
          <cell r="AM108">
            <v>2.7</v>
          </cell>
          <cell r="AN108">
            <v>2.2999999999999998</v>
          </cell>
          <cell r="AO108">
            <v>-5.6</v>
          </cell>
          <cell r="AP108">
            <v>67.5</v>
          </cell>
          <cell r="AQ108">
            <v>5.2</v>
          </cell>
          <cell r="AR108">
            <v>29.3</v>
          </cell>
          <cell r="AS108">
            <v>0.3</v>
          </cell>
          <cell r="AT108">
            <v>89.6</v>
          </cell>
          <cell r="AU108">
            <v>53.2</v>
          </cell>
          <cell r="AV108">
            <v>120.1</v>
          </cell>
          <cell r="AW108">
            <v>132.80000000000001</v>
          </cell>
        </row>
        <row r="109">
          <cell r="AK109" t="str">
            <v>Okt'98</v>
          </cell>
          <cell r="AL109">
            <v>7.4</v>
          </cell>
          <cell r="AM109">
            <v>3</v>
          </cell>
          <cell r="AN109">
            <v>13.2</v>
          </cell>
          <cell r="AO109">
            <v>-3.6</v>
          </cell>
          <cell r="AP109">
            <v>-7</v>
          </cell>
          <cell r="AQ109">
            <v>3.8</v>
          </cell>
          <cell r="AR109">
            <v>1.6</v>
          </cell>
          <cell r="AS109">
            <v>0.4</v>
          </cell>
          <cell r="AT109">
            <v>85.7</v>
          </cell>
          <cell r="AU109">
            <v>53.2</v>
          </cell>
          <cell r="AV109">
            <v>116.1</v>
          </cell>
          <cell r="AW109">
            <v>139.4</v>
          </cell>
        </row>
        <row r="110">
          <cell r="AK110" t="str">
            <v>Nov'98</v>
          </cell>
          <cell r="AL110">
            <v>1.1000000000000001</v>
          </cell>
          <cell r="AM110">
            <v>2.9</v>
          </cell>
          <cell r="AN110">
            <v>-2.2000000000000002</v>
          </cell>
          <cell r="AO110">
            <v>-3.5</v>
          </cell>
          <cell r="AP110">
            <v>-2.4</v>
          </cell>
          <cell r="AQ110">
            <v>3.3</v>
          </cell>
          <cell r="AR110">
            <v>-2.2999999999999998</v>
          </cell>
          <cell r="AS110">
            <v>0.2</v>
          </cell>
          <cell r="AT110">
            <v>85.7</v>
          </cell>
          <cell r="AU110">
            <v>53.2</v>
          </cell>
          <cell r="AV110">
            <v>117.4</v>
          </cell>
          <cell r="AW110">
            <v>139.4</v>
          </cell>
        </row>
        <row r="111">
          <cell r="AK111" t="str">
            <v>Dez'98</v>
          </cell>
          <cell r="AL111">
            <v>-0.2</v>
          </cell>
          <cell r="AM111">
            <v>2.7</v>
          </cell>
          <cell r="AN111">
            <v>-8.5</v>
          </cell>
          <cell r="AO111">
            <v>-4</v>
          </cell>
          <cell r="AP111">
            <v>-1.2</v>
          </cell>
          <cell r="AQ111">
            <v>3</v>
          </cell>
          <cell r="AR111">
            <v>-5</v>
          </cell>
          <cell r="AS111">
            <v>-0.2</v>
          </cell>
          <cell r="AT111">
            <v>85.7</v>
          </cell>
          <cell r="AU111">
            <v>53.2</v>
          </cell>
          <cell r="AV111">
            <v>107.7</v>
          </cell>
          <cell r="AW111">
            <v>146.5</v>
          </cell>
        </row>
        <row r="112">
          <cell r="AK112" t="str">
            <v>Jan'99</v>
          </cell>
          <cell r="AL112">
            <v>-16.600000000000001</v>
          </cell>
          <cell r="AM112">
            <v>-16.600000000000001</v>
          </cell>
          <cell r="AN112">
            <v>-12.1</v>
          </cell>
          <cell r="AO112">
            <v>-12.1</v>
          </cell>
          <cell r="AP112">
            <v>-9</v>
          </cell>
          <cell r="AQ112">
            <v>-9</v>
          </cell>
          <cell r="AR112">
            <v>-10.3</v>
          </cell>
          <cell r="AS112">
            <v>-10.3</v>
          </cell>
          <cell r="AT112">
            <v>87.7</v>
          </cell>
          <cell r="AU112">
            <v>65</v>
          </cell>
          <cell r="AV112">
            <v>114.2</v>
          </cell>
          <cell r="AW112">
            <v>119</v>
          </cell>
        </row>
        <row r="113">
          <cell r="AK113" t="str">
            <v>Feb'99</v>
          </cell>
          <cell r="AL113">
            <v>-12.6</v>
          </cell>
          <cell r="AM113">
            <v>-14.5</v>
          </cell>
          <cell r="AN113">
            <v>1.9</v>
          </cell>
          <cell r="AO113">
            <v>-5.8</v>
          </cell>
          <cell r="AP113">
            <v>-19.7</v>
          </cell>
          <cell r="AQ113">
            <v>-14.3</v>
          </cell>
          <cell r="AR113">
            <v>-10.9</v>
          </cell>
          <cell r="AS113">
            <v>-10.6</v>
          </cell>
          <cell r="AT113">
            <v>87.7</v>
          </cell>
          <cell r="AU113">
            <v>65</v>
          </cell>
          <cell r="AV113">
            <v>104.3</v>
          </cell>
          <cell r="AW113">
            <v>137.69999999999999</v>
          </cell>
        </row>
        <row r="114">
          <cell r="AK114" t="str">
            <v>Mär'99</v>
          </cell>
          <cell r="AL114">
            <v>5</v>
          </cell>
          <cell r="AM114">
            <v>-7.2</v>
          </cell>
          <cell r="AN114">
            <v>13.6</v>
          </cell>
          <cell r="AO114">
            <v>0.4</v>
          </cell>
          <cell r="AP114">
            <v>-9</v>
          </cell>
          <cell r="AQ114">
            <v>-12.7</v>
          </cell>
          <cell r="AR114">
            <v>0.9</v>
          </cell>
          <cell r="AS114">
            <v>-7</v>
          </cell>
          <cell r="AT114">
            <v>87.7</v>
          </cell>
          <cell r="AU114">
            <v>65</v>
          </cell>
          <cell r="AV114">
            <v>106.8</v>
          </cell>
          <cell r="AW114">
            <v>150.1</v>
          </cell>
        </row>
        <row r="115">
          <cell r="AK115" t="str">
            <v>Apr'99</v>
          </cell>
          <cell r="AL115">
            <v>-7.8</v>
          </cell>
          <cell r="AM115">
            <v>-7.3</v>
          </cell>
          <cell r="AN115">
            <v>10</v>
          </cell>
          <cell r="AO115">
            <v>2.4</v>
          </cell>
          <cell r="AP115">
            <v>-29.9</v>
          </cell>
          <cell r="AQ115">
            <v>-16.899999999999999</v>
          </cell>
          <cell r="AR115">
            <v>-14.7</v>
          </cell>
          <cell r="AS115">
            <v>-8.8000000000000007</v>
          </cell>
          <cell r="AT115">
            <v>86.1</v>
          </cell>
          <cell r="AU115">
            <v>65</v>
          </cell>
          <cell r="AV115">
            <v>108.3</v>
          </cell>
          <cell r="AW115">
            <v>141.80000000000001</v>
          </cell>
        </row>
        <row r="116">
          <cell r="AK116" t="str">
            <v>Mai'99</v>
          </cell>
          <cell r="AL116">
            <v>-8.8000000000000007</v>
          </cell>
          <cell r="AM116">
            <v>-7.6</v>
          </cell>
          <cell r="AN116">
            <v>3.6</v>
          </cell>
          <cell r="AO116">
            <v>2.6</v>
          </cell>
          <cell r="AP116">
            <v>-24.9</v>
          </cell>
          <cell r="AQ116">
            <v>-18.2</v>
          </cell>
          <cell r="AR116">
            <v>-13.7</v>
          </cell>
          <cell r="AS116">
            <v>-9.6</v>
          </cell>
          <cell r="AT116">
            <v>86.1</v>
          </cell>
          <cell r="AU116">
            <v>65</v>
          </cell>
          <cell r="AV116">
            <v>103.8</v>
          </cell>
          <cell r="AW116">
            <v>139</v>
          </cell>
        </row>
        <row r="117">
          <cell r="AK117" t="str">
            <v>Jun'99</v>
          </cell>
          <cell r="AL117">
            <v>-10.7</v>
          </cell>
          <cell r="AM117">
            <v>-8.1</v>
          </cell>
          <cell r="AN117">
            <v>-12.8</v>
          </cell>
          <cell r="AO117">
            <v>0.4</v>
          </cell>
          <cell r="AP117">
            <v>-3</v>
          </cell>
          <cell r="AQ117">
            <v>-16.2</v>
          </cell>
          <cell r="AR117">
            <v>-7.3</v>
          </cell>
          <cell r="AS117">
            <v>-9.3000000000000007</v>
          </cell>
          <cell r="AT117">
            <v>86.1</v>
          </cell>
          <cell r="AU117">
            <v>65</v>
          </cell>
          <cell r="AV117">
            <v>120.8</v>
          </cell>
          <cell r="AW117">
            <v>152.4</v>
          </cell>
        </row>
        <row r="118">
          <cell r="AK118" t="str">
            <v>Jul'99</v>
          </cell>
          <cell r="AL118">
            <v>-15.1</v>
          </cell>
          <cell r="AM118">
            <v>-9.1999999999999993</v>
          </cell>
          <cell r="AN118">
            <v>-1.9</v>
          </cell>
          <cell r="AO118">
            <v>0.2</v>
          </cell>
          <cell r="AP118">
            <v>-11.1</v>
          </cell>
          <cell r="AQ118">
            <v>-15.7</v>
          </cell>
          <cell r="AR118">
            <v>-7.2</v>
          </cell>
          <cell r="AS118">
            <v>-9</v>
          </cell>
          <cell r="AT118">
            <v>81.099999999999994</v>
          </cell>
          <cell r="AU118">
            <v>65</v>
          </cell>
          <cell r="AV118">
            <v>104.9</v>
          </cell>
          <cell r="AW118">
            <v>145.4</v>
          </cell>
        </row>
        <row r="119">
          <cell r="AK119" t="str">
            <v>Aug'99</v>
          </cell>
          <cell r="AL119">
            <v>-24.7</v>
          </cell>
          <cell r="AM119">
            <v>-10.4</v>
          </cell>
          <cell r="AN119">
            <v>0.2</v>
          </cell>
          <cell r="AO119">
            <v>0.2</v>
          </cell>
          <cell r="AP119">
            <v>32</v>
          </cell>
          <cell r="AQ119">
            <v>-12.5</v>
          </cell>
          <cell r="AR119">
            <v>17.2</v>
          </cell>
          <cell r="AS119">
            <v>-7.1</v>
          </cell>
          <cell r="AT119">
            <v>81.099999999999994</v>
          </cell>
          <cell r="AU119">
            <v>65</v>
          </cell>
          <cell r="AV119">
            <v>108.1</v>
          </cell>
          <cell r="AW119">
            <v>168.5</v>
          </cell>
        </row>
        <row r="120">
          <cell r="AK120" t="str">
            <v>Sep'99</v>
          </cell>
          <cell r="AL120">
            <v>-3.2</v>
          </cell>
          <cell r="AM120">
            <v>-9.8000000000000007</v>
          </cell>
          <cell r="AN120">
            <v>-7.3</v>
          </cell>
          <cell r="AO120">
            <v>-0.6</v>
          </cell>
          <cell r="AP120">
            <v>-11.1</v>
          </cell>
          <cell r="AQ120">
            <v>-12.3</v>
          </cell>
          <cell r="AR120">
            <v>-9.5</v>
          </cell>
          <cell r="AS120">
            <v>-7.3</v>
          </cell>
          <cell r="AT120">
            <v>81.099999999999994</v>
          </cell>
          <cell r="AU120">
            <v>65</v>
          </cell>
          <cell r="AV120">
            <v>106.3</v>
          </cell>
          <cell r="AW120">
            <v>158.30000000000001</v>
          </cell>
        </row>
        <row r="121">
          <cell r="AK121" t="str">
            <v>Okt'99</v>
          </cell>
          <cell r="AL121">
            <v>-4.0999999999999996</v>
          </cell>
          <cell r="AM121">
            <v>-9.4</v>
          </cell>
          <cell r="AN121">
            <v>-27.9</v>
          </cell>
          <cell r="AO121">
            <v>-3.9</v>
          </cell>
          <cell r="AP121">
            <v>-5.9</v>
          </cell>
          <cell r="AQ121">
            <v>-11.7</v>
          </cell>
          <cell r="AR121">
            <v>-16.100000000000001</v>
          </cell>
          <cell r="AS121">
            <v>-8.3000000000000007</v>
          </cell>
          <cell r="AT121">
            <v>82.6</v>
          </cell>
          <cell r="AU121">
            <v>65</v>
          </cell>
          <cell r="AV121">
            <v>100.4</v>
          </cell>
          <cell r="AW121">
            <v>155.19999999999999</v>
          </cell>
        </row>
        <row r="122">
          <cell r="AK122" t="str">
            <v>Nov'99</v>
          </cell>
          <cell r="AL122">
            <v>-11.7</v>
          </cell>
          <cell r="AM122">
            <v>-9.6</v>
          </cell>
          <cell r="AN122">
            <v>16.2</v>
          </cell>
          <cell r="AO122">
            <v>-2.2000000000000002</v>
          </cell>
          <cell r="AP122">
            <v>26.4</v>
          </cell>
          <cell r="AQ122">
            <v>-9</v>
          </cell>
          <cell r="AR122">
            <v>21.5</v>
          </cell>
          <cell r="AS122">
            <v>-6</v>
          </cell>
          <cell r="AT122">
            <v>82.6</v>
          </cell>
          <cell r="AU122">
            <v>65</v>
          </cell>
          <cell r="AV122">
            <v>103.8</v>
          </cell>
          <cell r="AW122">
            <v>159.5</v>
          </cell>
        </row>
        <row r="123">
          <cell r="AK123" t="str">
            <v>Dez'99</v>
          </cell>
          <cell r="AL123">
            <v>-6.8</v>
          </cell>
          <cell r="AM123">
            <v>-9.4</v>
          </cell>
          <cell r="AN123">
            <v>4.8</v>
          </cell>
          <cell r="AO123">
            <v>-1.6</v>
          </cell>
          <cell r="AP123">
            <v>19.7</v>
          </cell>
          <cell r="AQ123">
            <v>-6.9</v>
          </cell>
          <cell r="AR123">
            <v>12.5</v>
          </cell>
          <cell r="AS123">
            <v>-4.5999999999999996</v>
          </cell>
          <cell r="AT123">
            <v>82.6</v>
          </cell>
          <cell r="AU123">
            <v>65</v>
          </cell>
          <cell r="AV123">
            <v>119.1</v>
          </cell>
          <cell r="AW123">
            <v>162.69999999999999</v>
          </cell>
        </row>
        <row r="124">
          <cell r="AK124" t="str">
            <v>Jan'00</v>
          </cell>
          <cell r="AL124">
            <v>-2.9</v>
          </cell>
          <cell r="AM124">
            <v>-2.9</v>
          </cell>
          <cell r="AN124">
            <v>7.3</v>
          </cell>
          <cell r="AO124">
            <v>7.3</v>
          </cell>
          <cell r="AP124">
            <v>8.1999999999999993</v>
          </cell>
          <cell r="AQ124">
            <v>8.1999999999999993</v>
          </cell>
          <cell r="AR124">
            <v>7.8</v>
          </cell>
          <cell r="AS124">
            <v>7.8</v>
          </cell>
          <cell r="AT124">
            <v>85.4</v>
          </cell>
          <cell r="AU124">
            <v>68.5</v>
          </cell>
          <cell r="AV124">
            <v>100.8</v>
          </cell>
          <cell r="AW124">
            <v>144</v>
          </cell>
        </row>
        <row r="125">
          <cell r="AK125" t="str">
            <v>Feb'00</v>
          </cell>
          <cell r="AL125">
            <v>-3.2</v>
          </cell>
          <cell r="AM125">
            <v>-3.1</v>
          </cell>
          <cell r="AN125">
            <v>5.3</v>
          </cell>
          <cell r="AO125">
            <v>6.3</v>
          </cell>
          <cell r="AP125">
            <v>25</v>
          </cell>
          <cell r="AQ125">
            <v>16</v>
          </cell>
          <cell r="AR125">
            <v>15.9</v>
          </cell>
          <cell r="AS125">
            <v>11.7</v>
          </cell>
          <cell r="AT125">
            <v>85.4</v>
          </cell>
          <cell r="AU125">
            <v>68.5</v>
          </cell>
          <cell r="AV125">
            <v>125.6</v>
          </cell>
          <cell r="AW125">
            <v>165.3</v>
          </cell>
        </row>
        <row r="126">
          <cell r="AK126" t="str">
            <v>Mär'00</v>
          </cell>
          <cell r="AL126">
            <v>-17.3</v>
          </cell>
          <cell r="AM126">
            <v>-9.1</v>
          </cell>
          <cell r="AN126">
            <v>-18.899999999999999</v>
          </cell>
          <cell r="AO126">
            <v>-2.8</v>
          </cell>
          <cell r="AP126">
            <v>3.4</v>
          </cell>
          <cell r="AQ126">
            <v>11.9</v>
          </cell>
          <cell r="AR126">
            <v>-7.6</v>
          </cell>
          <cell r="AS126">
            <v>5.0999999999999996</v>
          </cell>
          <cell r="AT126">
            <v>85.4</v>
          </cell>
          <cell r="AU126">
            <v>68.5</v>
          </cell>
          <cell r="AV126">
            <v>113.5</v>
          </cell>
          <cell r="AW126">
            <v>162.69999999999999</v>
          </cell>
        </row>
        <row r="127">
          <cell r="AK127" t="str">
            <v>Apr'00</v>
          </cell>
          <cell r="AL127">
            <v>6.9</v>
          </cell>
          <cell r="AM127">
            <v>-5</v>
          </cell>
          <cell r="AN127">
            <v>-17.100000000000001</v>
          </cell>
          <cell r="AO127">
            <v>-6</v>
          </cell>
          <cell r="AP127">
            <v>9.4</v>
          </cell>
          <cell r="AQ127">
            <v>11.4</v>
          </cell>
          <cell r="AR127">
            <v>-3.5</v>
          </cell>
          <cell r="AS127">
            <v>3.3</v>
          </cell>
          <cell r="AT127">
            <v>83.8</v>
          </cell>
          <cell r="AU127">
            <v>68.5</v>
          </cell>
          <cell r="AV127">
            <v>110.8</v>
          </cell>
          <cell r="AW127">
            <v>151.5</v>
          </cell>
        </row>
        <row r="128">
          <cell r="AK128" t="str">
            <v>Mai'00</v>
          </cell>
          <cell r="AL128">
            <v>8.4</v>
          </cell>
          <cell r="AM128">
            <v>-2.5</v>
          </cell>
          <cell r="AN128">
            <v>11.5</v>
          </cell>
          <cell r="AO128">
            <v>-3.2</v>
          </cell>
          <cell r="AP128">
            <v>37</v>
          </cell>
          <cell r="AQ128">
            <v>15.4</v>
          </cell>
          <cell r="AR128">
            <v>24.9</v>
          </cell>
          <cell r="AS128">
            <v>6.6</v>
          </cell>
          <cell r="AT128">
            <v>83.8</v>
          </cell>
          <cell r="AU128">
            <v>68.5</v>
          </cell>
          <cell r="AV128">
            <v>124.4</v>
          </cell>
          <cell r="AW128">
            <v>174.8</v>
          </cell>
        </row>
        <row r="129">
          <cell r="AK129" t="str">
            <v>Jun'00</v>
          </cell>
          <cell r="AL129">
            <v>1</v>
          </cell>
          <cell r="AM129">
            <v>-1.9</v>
          </cell>
          <cell r="AN129">
            <v>-6.2</v>
          </cell>
          <cell r="AO129">
            <v>-3.6</v>
          </cell>
          <cell r="AP129">
            <v>-6.9</v>
          </cell>
          <cell r="AQ129">
            <v>12</v>
          </cell>
          <cell r="AR129">
            <v>-6.6</v>
          </cell>
          <cell r="AS129">
            <v>4.8</v>
          </cell>
          <cell r="AT129">
            <v>83.8</v>
          </cell>
          <cell r="AU129">
            <v>68.5</v>
          </cell>
          <cell r="AV129">
            <v>110</v>
          </cell>
          <cell r="AW129">
            <v>161.9</v>
          </cell>
        </row>
        <row r="130">
          <cell r="AK130" t="str">
            <v>Jul'00</v>
          </cell>
          <cell r="AL130">
            <v>-17.600000000000001</v>
          </cell>
          <cell r="AM130">
            <v>-4.2</v>
          </cell>
          <cell r="AN130">
            <v>-8.9</v>
          </cell>
          <cell r="AO130">
            <v>-4.2</v>
          </cell>
          <cell r="AP130">
            <v>23.3</v>
          </cell>
          <cell r="AQ130">
            <v>13.2</v>
          </cell>
          <cell r="AR130">
            <v>8.1999999999999993</v>
          </cell>
          <cell r="AS130">
            <v>5.2</v>
          </cell>
          <cell r="AT130">
            <v>82.9</v>
          </cell>
          <cell r="AU130">
            <v>68.5</v>
          </cell>
          <cell r="AV130">
            <v>105.7</v>
          </cell>
          <cell r="AW130">
            <v>172.8</v>
          </cell>
        </row>
        <row r="131">
          <cell r="AK131" t="str">
            <v>Aug'00</v>
          </cell>
          <cell r="AL131">
            <v>15</v>
          </cell>
          <cell r="AM131">
            <v>-2.9</v>
          </cell>
          <cell r="AN131">
            <v>7.7</v>
          </cell>
          <cell r="AO131">
            <v>-3.2</v>
          </cell>
          <cell r="AP131">
            <v>-4.7</v>
          </cell>
          <cell r="AQ131">
            <v>11.4</v>
          </cell>
          <cell r="AR131">
            <v>0.3</v>
          </cell>
          <cell r="AS131">
            <v>4.7</v>
          </cell>
          <cell r="AT131">
            <v>82.9</v>
          </cell>
          <cell r="AU131">
            <v>68.5</v>
          </cell>
          <cell r="AV131">
            <v>112.9</v>
          </cell>
          <cell r="AW131">
            <v>170.3</v>
          </cell>
        </row>
        <row r="132">
          <cell r="AK132" t="str">
            <v>Sep'00</v>
          </cell>
          <cell r="AL132">
            <v>-3.2</v>
          </cell>
          <cell r="AM132">
            <v>-2.9</v>
          </cell>
          <cell r="AN132">
            <v>11.8</v>
          </cell>
          <cell r="AO132">
            <v>-1.9</v>
          </cell>
          <cell r="AP132">
            <v>36.9</v>
          </cell>
          <cell r="AQ132">
            <v>13.6</v>
          </cell>
          <cell r="AR132">
            <v>25.3</v>
          </cell>
          <cell r="AS132">
            <v>6.5</v>
          </cell>
          <cell r="AT132">
            <v>82.9</v>
          </cell>
          <cell r="AU132">
            <v>68.5</v>
          </cell>
          <cell r="AV132">
            <v>107.3</v>
          </cell>
          <cell r="AW132">
            <v>180.9</v>
          </cell>
        </row>
        <row r="133">
          <cell r="AK133" t="str">
            <v>Okt'00</v>
          </cell>
          <cell r="AL133">
            <v>26.1</v>
          </cell>
          <cell r="AM133">
            <v>-0.9</v>
          </cell>
          <cell r="AN133">
            <v>0</v>
          </cell>
          <cell r="AO133">
            <v>-1.7</v>
          </cell>
          <cell r="AP133">
            <v>1.8</v>
          </cell>
          <cell r="AQ133">
            <v>12.2</v>
          </cell>
          <cell r="AR133">
            <v>1.1000000000000001</v>
          </cell>
          <cell r="AS133">
            <v>6</v>
          </cell>
          <cell r="AT133">
            <v>86</v>
          </cell>
          <cell r="AU133">
            <v>68.5</v>
          </cell>
          <cell r="AV133">
            <v>104.1</v>
          </cell>
          <cell r="AW133">
            <v>176.4</v>
          </cell>
        </row>
        <row r="134">
          <cell r="AK134" t="str">
            <v>Nov'00</v>
          </cell>
          <cell r="AL134">
            <v>-4.9000000000000004</v>
          </cell>
          <cell r="AM134">
            <v>-1.2</v>
          </cell>
          <cell r="AN134">
            <v>-10</v>
          </cell>
          <cell r="AO134">
            <v>-2.6</v>
          </cell>
          <cell r="AP134">
            <v>31.7</v>
          </cell>
          <cell r="AQ134">
            <v>14.1</v>
          </cell>
          <cell r="AR134">
            <v>12.2</v>
          </cell>
          <cell r="AS134">
            <v>6.6</v>
          </cell>
          <cell r="AT134">
            <v>86</v>
          </cell>
          <cell r="AU134">
            <v>68.5</v>
          </cell>
          <cell r="AV134">
            <v>121</v>
          </cell>
          <cell r="AW134">
            <v>182.8</v>
          </cell>
        </row>
        <row r="135">
          <cell r="AK135" t="str">
            <v>Dez'00</v>
          </cell>
          <cell r="AL135">
            <v>2.7</v>
          </cell>
          <cell r="AM135">
            <v>-1</v>
          </cell>
          <cell r="AN135">
            <v>-19.8</v>
          </cell>
          <cell r="AO135">
            <v>-4.2</v>
          </cell>
          <cell r="AP135">
            <v>12.4</v>
          </cell>
          <cell r="AQ135">
            <v>14</v>
          </cell>
          <cell r="AR135">
            <v>-2.5</v>
          </cell>
          <cell r="AS135">
            <v>5.7</v>
          </cell>
          <cell r="AT135">
            <v>86</v>
          </cell>
          <cell r="AU135">
            <v>68.5</v>
          </cell>
          <cell r="AV135">
            <v>109.5</v>
          </cell>
          <cell r="AW135">
            <v>184</v>
          </cell>
        </row>
        <row r="136">
          <cell r="AK136" t="str">
            <v>Jan'01</v>
          </cell>
          <cell r="AL136">
            <v>-2.1</v>
          </cell>
          <cell r="AM136">
            <v>-2.1</v>
          </cell>
          <cell r="AN136">
            <v>-18.3</v>
          </cell>
          <cell r="AO136">
            <v>-18.3</v>
          </cell>
          <cell r="AP136">
            <v>12.6</v>
          </cell>
          <cell r="AQ136">
            <v>12.6</v>
          </cell>
          <cell r="AR136">
            <v>-0.9</v>
          </cell>
          <cell r="AS136">
            <v>-0.9</v>
          </cell>
          <cell r="AT136">
            <v>80.8</v>
          </cell>
          <cell r="AU136">
            <v>69.599999999999994</v>
          </cell>
          <cell r="AV136">
            <v>112.7</v>
          </cell>
          <cell r="AW136">
            <v>188.5</v>
          </cell>
        </row>
        <row r="137">
          <cell r="AK137" t="str">
            <v>Feb'01</v>
          </cell>
          <cell r="AL137">
            <v>4.3</v>
          </cell>
          <cell r="AM137">
            <v>1.4</v>
          </cell>
          <cell r="AN137">
            <v>-30.5</v>
          </cell>
          <cell r="AO137">
            <v>-24.2</v>
          </cell>
          <cell r="AP137">
            <v>-6.1</v>
          </cell>
          <cell r="AQ137">
            <v>3.3</v>
          </cell>
          <cell r="AR137">
            <v>-16.5</v>
          </cell>
          <cell r="AS137">
            <v>-8.6</v>
          </cell>
          <cell r="AT137">
            <v>80.8</v>
          </cell>
          <cell r="AU137">
            <v>69.599999999999994</v>
          </cell>
          <cell r="AV137">
            <v>113</v>
          </cell>
          <cell r="AW137">
            <v>195.8</v>
          </cell>
        </row>
        <row r="138">
          <cell r="AK138" t="str">
            <v>Mär'01</v>
          </cell>
          <cell r="AL138">
            <v>-2.1</v>
          </cell>
          <cell r="AM138">
            <v>0</v>
          </cell>
          <cell r="AN138">
            <v>-4.9000000000000004</v>
          </cell>
          <cell r="AO138">
            <v>-18.399999999999999</v>
          </cell>
          <cell r="AP138">
            <v>-1.3</v>
          </cell>
          <cell r="AQ138">
            <v>1.9</v>
          </cell>
          <cell r="AR138">
            <v>-2.9</v>
          </cell>
          <cell r="AS138">
            <v>-6.9</v>
          </cell>
          <cell r="AT138">
            <v>80.8</v>
          </cell>
          <cell r="AU138">
            <v>69.599999999999994</v>
          </cell>
          <cell r="AV138">
            <v>108.3</v>
          </cell>
          <cell r="AW138">
            <v>192.9</v>
          </cell>
        </row>
        <row r="139">
          <cell r="AK139" t="str">
            <v>Apr'01</v>
          </cell>
          <cell r="AL139">
            <v>-8.8000000000000007</v>
          </cell>
          <cell r="AM139">
            <v>-2.5</v>
          </cell>
          <cell r="AN139">
            <v>3.7</v>
          </cell>
          <cell r="AO139">
            <v>-14.1</v>
          </cell>
          <cell r="AP139">
            <v>18.899999999999999</v>
          </cell>
          <cell r="AQ139">
            <v>5.4</v>
          </cell>
          <cell r="AR139">
            <v>12.3</v>
          </cell>
          <cell r="AS139">
            <v>-3</v>
          </cell>
          <cell r="AT139">
            <v>79.7</v>
          </cell>
          <cell r="AU139">
            <v>69.599999999999994</v>
          </cell>
          <cell r="AV139">
            <v>105.7</v>
          </cell>
          <cell r="AW139">
            <v>188.4</v>
          </cell>
        </row>
        <row r="140">
          <cell r="AK140" t="str">
            <v>Mai'01</v>
          </cell>
          <cell r="AL140">
            <v>-5.7</v>
          </cell>
          <cell r="AM140">
            <v>-3.2</v>
          </cell>
          <cell r="AN140">
            <v>-1.2</v>
          </cell>
          <cell r="AO140">
            <v>-11.8</v>
          </cell>
          <cell r="AP140">
            <v>3</v>
          </cell>
          <cell r="AQ140">
            <v>4.9000000000000004</v>
          </cell>
          <cell r="AR140">
            <v>1.2</v>
          </cell>
          <cell r="AS140">
            <v>-2.2999999999999998</v>
          </cell>
          <cell r="AT140">
            <v>79.7</v>
          </cell>
          <cell r="AU140">
            <v>69.599999999999994</v>
          </cell>
          <cell r="AV140">
            <v>108.2</v>
          </cell>
          <cell r="AW140">
            <v>198.9</v>
          </cell>
        </row>
        <row r="141">
          <cell r="AK141" t="str">
            <v>Jun'01</v>
          </cell>
          <cell r="AL141">
            <v>3.7</v>
          </cell>
          <cell r="AM141">
            <v>-2.1</v>
          </cell>
          <cell r="AN141">
            <v>10.9</v>
          </cell>
          <cell r="AO141">
            <v>-9</v>
          </cell>
          <cell r="AP141">
            <v>25.5</v>
          </cell>
          <cell r="AQ141">
            <v>7.5</v>
          </cell>
          <cell r="AR141">
            <v>19.399999999999999</v>
          </cell>
          <cell r="AS141">
            <v>0.4</v>
          </cell>
          <cell r="AT141">
            <v>79.7</v>
          </cell>
          <cell r="AU141">
            <v>69.599999999999994</v>
          </cell>
          <cell r="AV141">
            <v>111.2</v>
          </cell>
          <cell r="AW141">
            <v>190</v>
          </cell>
        </row>
        <row r="142">
          <cell r="AK142" t="str">
            <v>Jul'01</v>
          </cell>
          <cell r="AL142">
            <v>5.6</v>
          </cell>
          <cell r="AM142">
            <v>-1.1000000000000001</v>
          </cell>
          <cell r="AN142">
            <v>12.8</v>
          </cell>
          <cell r="AO142">
            <v>-6.8</v>
          </cell>
          <cell r="AP142">
            <v>45</v>
          </cell>
          <cell r="AQ142">
            <v>11.9</v>
          </cell>
          <cell r="AR142">
            <v>32.299999999999997</v>
          </cell>
          <cell r="AS142">
            <v>3.9</v>
          </cell>
          <cell r="AT142">
            <v>78.900000000000006</v>
          </cell>
          <cell r="AU142">
            <v>69.599999999999994</v>
          </cell>
          <cell r="AV142">
            <v>105</v>
          </cell>
          <cell r="AW142">
            <v>181.8</v>
          </cell>
        </row>
        <row r="143">
          <cell r="AK143" t="str">
            <v>Aug'01</v>
          </cell>
          <cell r="AL143">
            <v>7</v>
          </cell>
          <cell r="AM143">
            <v>-0.5</v>
          </cell>
          <cell r="AN143">
            <v>7.1</v>
          </cell>
          <cell r="AO143">
            <v>-5.6</v>
          </cell>
          <cell r="AP143">
            <v>12.3</v>
          </cell>
          <cell r="AQ143">
            <v>11.9</v>
          </cell>
          <cell r="AR143">
            <v>10</v>
          </cell>
          <cell r="AS143">
            <v>4.5</v>
          </cell>
          <cell r="AT143">
            <v>78.900000000000006</v>
          </cell>
          <cell r="AU143">
            <v>69.599999999999994</v>
          </cell>
          <cell r="AV143">
            <v>119.6</v>
          </cell>
          <cell r="AW143">
            <v>192</v>
          </cell>
        </row>
        <row r="144">
          <cell r="AK144" t="str">
            <v>Sep'01</v>
          </cell>
          <cell r="AL144">
            <v>3.9</v>
          </cell>
          <cell r="AM144">
            <v>0</v>
          </cell>
          <cell r="AN144">
            <v>3.4</v>
          </cell>
          <cell r="AO144">
            <v>-4.5999999999999996</v>
          </cell>
          <cell r="AP144">
            <v>-15.4</v>
          </cell>
          <cell r="AQ144">
            <v>9.1</v>
          </cell>
          <cell r="AR144">
            <v>-7.5</v>
          </cell>
          <cell r="AS144">
            <v>3.3</v>
          </cell>
          <cell r="AT144">
            <v>78.900000000000006</v>
          </cell>
          <cell r="AU144">
            <v>69.599999999999994</v>
          </cell>
          <cell r="AV144">
            <v>98</v>
          </cell>
          <cell r="AW144">
            <v>175.7</v>
          </cell>
        </row>
        <row r="145">
          <cell r="AK145" t="str">
            <v>Okt'01</v>
          </cell>
          <cell r="AL145">
            <v>-8.8000000000000007</v>
          </cell>
          <cell r="AM145">
            <v>-0.8</v>
          </cell>
          <cell r="AN145">
            <v>6.9</v>
          </cell>
          <cell r="AO145">
            <v>-3.6</v>
          </cell>
          <cell r="AP145">
            <v>14.7</v>
          </cell>
          <cell r="AQ145">
            <v>9.6999999999999993</v>
          </cell>
          <cell r="AR145">
            <v>11.5</v>
          </cell>
          <cell r="AS145">
            <v>4.0999999999999996</v>
          </cell>
          <cell r="AT145">
            <v>77.8</v>
          </cell>
          <cell r="AU145">
            <v>69.599999999999994</v>
          </cell>
          <cell r="AV145">
            <v>105.6</v>
          </cell>
          <cell r="AW145">
            <v>181.5</v>
          </cell>
        </row>
        <row r="146">
          <cell r="AK146" t="str">
            <v>Nov'01</v>
          </cell>
          <cell r="AL146">
            <v>-0.3</v>
          </cell>
          <cell r="AM146">
            <v>-0.8</v>
          </cell>
          <cell r="AN146">
            <v>-1.9</v>
          </cell>
          <cell r="AO146">
            <v>-3.4</v>
          </cell>
          <cell r="AP146">
            <v>-3.2</v>
          </cell>
          <cell r="AQ146">
            <v>8.1999999999999993</v>
          </cell>
          <cell r="AR146">
            <v>-2.7</v>
          </cell>
          <cell r="AS146">
            <v>3.4</v>
          </cell>
          <cell r="AT146">
            <v>77.8</v>
          </cell>
          <cell r="AU146">
            <v>69.599999999999994</v>
          </cell>
          <cell r="AV146">
            <v>102</v>
          </cell>
          <cell r="AW146">
            <v>188.8</v>
          </cell>
        </row>
        <row r="147">
          <cell r="AK147" t="str">
            <v>Dez'01</v>
          </cell>
          <cell r="AL147">
            <v>7.3</v>
          </cell>
          <cell r="AM147">
            <v>-0.2</v>
          </cell>
          <cell r="AN147">
            <v>-4.9000000000000004</v>
          </cell>
          <cell r="AO147">
            <v>-3.5</v>
          </cell>
          <cell r="AP147">
            <v>36.200000000000003</v>
          </cell>
          <cell r="AQ147">
            <v>10.8</v>
          </cell>
          <cell r="AR147">
            <v>20.3</v>
          </cell>
          <cell r="AS147">
            <v>4.8</v>
          </cell>
          <cell r="AT147">
            <v>77.8</v>
          </cell>
          <cell r="AU147">
            <v>69.599999999999994</v>
          </cell>
          <cell r="AV147">
            <v>102.6</v>
          </cell>
          <cell r="AW147">
            <v>172.5</v>
          </cell>
        </row>
        <row r="148">
          <cell r="AK148" t="str">
            <v>Jan'02</v>
          </cell>
          <cell r="AL148">
            <v>5.6</v>
          </cell>
          <cell r="AM148">
            <v>5.6</v>
          </cell>
          <cell r="AN148">
            <v>50.4</v>
          </cell>
          <cell r="AO148">
            <v>50.4</v>
          </cell>
          <cell r="AP148">
            <v>17</v>
          </cell>
          <cell r="AQ148">
            <v>17</v>
          </cell>
          <cell r="AR148">
            <v>29.1</v>
          </cell>
          <cell r="AS148">
            <v>29.1</v>
          </cell>
          <cell r="AT148">
            <v>81.5</v>
          </cell>
          <cell r="AU148">
            <v>62.7</v>
          </cell>
          <cell r="AV148">
            <v>118.6</v>
          </cell>
          <cell r="AW148">
            <v>194.9</v>
          </cell>
        </row>
        <row r="149">
          <cell r="AK149" t="str">
            <v>Feb'02</v>
          </cell>
          <cell r="AL149">
            <v>7</v>
          </cell>
          <cell r="AM149">
            <v>6.4</v>
          </cell>
          <cell r="AN149">
            <v>43.5</v>
          </cell>
          <cell r="AO149">
            <v>47.3</v>
          </cell>
          <cell r="AP149">
            <v>20.6</v>
          </cell>
          <cell r="AQ149">
            <v>18.600000000000001</v>
          </cell>
          <cell r="AR149">
            <v>28.8</v>
          </cell>
          <cell r="AS149">
            <v>29</v>
          </cell>
          <cell r="AT149">
            <v>81.5</v>
          </cell>
          <cell r="AU149">
            <v>62.7</v>
          </cell>
          <cell r="AV149">
            <v>92.7</v>
          </cell>
          <cell r="AW149">
            <v>183.7</v>
          </cell>
        </row>
        <row r="150">
          <cell r="AK150" t="str">
            <v>Mär'02</v>
          </cell>
          <cell r="AL150">
            <v>20</v>
          </cell>
          <cell r="AM150">
            <v>11.5</v>
          </cell>
          <cell r="AN150">
            <v>10.8</v>
          </cell>
          <cell r="AO150">
            <v>34.6</v>
          </cell>
          <cell r="AP150">
            <v>37.700000000000003</v>
          </cell>
          <cell r="AQ150">
            <v>24.1</v>
          </cell>
          <cell r="AR150">
            <v>26.1</v>
          </cell>
          <cell r="AS150">
            <v>28.1</v>
          </cell>
          <cell r="AT150">
            <v>81.5</v>
          </cell>
          <cell r="AU150">
            <v>62.7</v>
          </cell>
          <cell r="AV150">
            <v>98.7</v>
          </cell>
          <cell r="AW150">
            <v>189.7</v>
          </cell>
        </row>
        <row r="151">
          <cell r="AK151" t="str">
            <v>Apr'02</v>
          </cell>
          <cell r="AL151">
            <v>20.399999999999999</v>
          </cell>
          <cell r="AM151">
            <v>14</v>
          </cell>
          <cell r="AN151">
            <v>26.3</v>
          </cell>
          <cell r="AO151">
            <v>32.6</v>
          </cell>
          <cell r="AP151">
            <v>35</v>
          </cell>
          <cell r="AQ151">
            <v>26.6</v>
          </cell>
          <cell r="AR151">
            <v>31.6</v>
          </cell>
          <cell r="AS151">
            <v>28.9</v>
          </cell>
          <cell r="AT151">
            <v>85.3</v>
          </cell>
          <cell r="AU151">
            <v>62.7</v>
          </cell>
          <cell r="AV151">
            <v>107.3</v>
          </cell>
          <cell r="AW151">
            <v>199.3</v>
          </cell>
        </row>
        <row r="152">
          <cell r="AK152" t="str">
            <v>Mai'02</v>
          </cell>
          <cell r="AL152">
            <v>7.2</v>
          </cell>
          <cell r="AM152">
            <v>12.6</v>
          </cell>
          <cell r="AN152">
            <v>-4.0999999999999996</v>
          </cell>
          <cell r="AO152">
            <v>25.2</v>
          </cell>
          <cell r="AP152">
            <v>3.2</v>
          </cell>
          <cell r="AQ152">
            <v>22.4</v>
          </cell>
          <cell r="AR152">
            <v>0.2</v>
          </cell>
          <cell r="AS152">
            <v>23.5</v>
          </cell>
          <cell r="AT152">
            <v>85.3</v>
          </cell>
          <cell r="AU152">
            <v>62.7</v>
          </cell>
          <cell r="AV152">
            <v>102.5</v>
          </cell>
          <cell r="AW152">
            <v>197.3</v>
          </cell>
        </row>
        <row r="153">
          <cell r="AK153" t="str">
            <v>Jun'02</v>
          </cell>
          <cell r="AL153">
            <v>17.7</v>
          </cell>
          <cell r="AM153">
            <v>13.5</v>
          </cell>
          <cell r="AN153">
            <v>-0.7</v>
          </cell>
          <cell r="AO153">
            <v>21.4</v>
          </cell>
          <cell r="AP153">
            <v>-3.9</v>
          </cell>
          <cell r="AQ153">
            <v>18.5</v>
          </cell>
          <cell r="AR153">
            <v>-2.7</v>
          </cell>
          <cell r="AS153">
            <v>19.600000000000001</v>
          </cell>
          <cell r="AT153">
            <v>85.3</v>
          </cell>
          <cell r="AU153">
            <v>62.7</v>
          </cell>
          <cell r="AV153">
            <v>103.9</v>
          </cell>
          <cell r="AW153">
            <v>199.7</v>
          </cell>
        </row>
        <row r="154">
          <cell r="AK154" t="str">
            <v>Jul'02</v>
          </cell>
          <cell r="AL154">
            <v>17.2</v>
          </cell>
          <cell r="AM154">
            <v>14</v>
          </cell>
          <cell r="AN154">
            <v>8</v>
          </cell>
          <cell r="AO154">
            <v>19.7</v>
          </cell>
          <cell r="AP154">
            <v>-3.9</v>
          </cell>
          <cell r="AQ154">
            <v>15.1</v>
          </cell>
          <cell r="AR154">
            <v>0.1</v>
          </cell>
          <cell r="AS154">
            <v>16.899999999999999</v>
          </cell>
          <cell r="AT154">
            <v>83.9</v>
          </cell>
          <cell r="AU154">
            <v>62.7</v>
          </cell>
          <cell r="AV154">
            <v>107.2</v>
          </cell>
          <cell r="AW154">
            <v>206.3</v>
          </cell>
        </row>
        <row r="155">
          <cell r="AK155" t="str">
            <v>Aug'02</v>
          </cell>
          <cell r="AL155">
            <v>5.6</v>
          </cell>
          <cell r="AM155">
            <v>13.3</v>
          </cell>
          <cell r="AN155">
            <v>2.7</v>
          </cell>
          <cell r="AO155">
            <v>18</v>
          </cell>
          <cell r="AP155">
            <v>-6.5</v>
          </cell>
          <cell r="AQ155">
            <v>13.2</v>
          </cell>
          <cell r="AR155">
            <v>-2.7</v>
          </cell>
          <cell r="AS155">
            <v>15.1</v>
          </cell>
          <cell r="AT155">
            <v>83.9</v>
          </cell>
          <cell r="AU155">
            <v>62.7</v>
          </cell>
          <cell r="AV155">
            <v>108.1</v>
          </cell>
          <cell r="AW155">
            <v>217.5</v>
          </cell>
        </row>
        <row r="156">
          <cell r="AK156" t="str">
            <v>Sep'02</v>
          </cell>
          <cell r="AL156">
            <v>3.4</v>
          </cell>
          <cell r="AM156">
            <v>12.3</v>
          </cell>
          <cell r="AN156">
            <v>12.4</v>
          </cell>
          <cell r="AO156">
            <v>17.399999999999999</v>
          </cell>
          <cell r="AP156">
            <v>14.8</v>
          </cell>
          <cell r="AQ156">
            <v>13.3</v>
          </cell>
          <cell r="AR156">
            <v>13.5</v>
          </cell>
          <cell r="AS156">
            <v>14.9</v>
          </cell>
          <cell r="AT156">
            <v>83.9</v>
          </cell>
          <cell r="AU156">
            <v>62.7</v>
          </cell>
          <cell r="AV156">
            <v>106.4</v>
          </cell>
          <cell r="AW156">
            <v>202.3</v>
          </cell>
        </row>
        <row r="157">
          <cell r="AK157" t="str">
            <v>Okt'02</v>
          </cell>
          <cell r="AL157">
            <v>0</v>
          </cell>
          <cell r="AM157">
            <v>11.3</v>
          </cell>
          <cell r="AN157">
            <v>11.2</v>
          </cell>
          <cell r="AO157">
            <v>16.8</v>
          </cell>
          <cell r="AP157">
            <v>-4.3</v>
          </cell>
          <cell r="AQ157">
            <v>11.4</v>
          </cell>
          <cell r="AR157">
            <v>1.6</v>
          </cell>
          <cell r="AS157">
            <v>13.5</v>
          </cell>
          <cell r="AT157">
            <v>82.8</v>
          </cell>
          <cell r="AU157">
            <v>62.7</v>
          </cell>
          <cell r="AV157">
            <v>113.1</v>
          </cell>
          <cell r="AW157">
            <v>207.1</v>
          </cell>
        </row>
        <row r="158">
          <cell r="AK158" t="str">
            <v>Nov'02</v>
          </cell>
          <cell r="AL158">
            <v>17.600000000000001</v>
          </cell>
          <cell r="AM158">
            <v>11.7</v>
          </cell>
          <cell r="AN158">
            <v>9.6</v>
          </cell>
          <cell r="AO158">
            <v>16.100000000000001</v>
          </cell>
          <cell r="AP158">
            <v>-8.4</v>
          </cell>
          <cell r="AQ158">
            <v>9.4</v>
          </cell>
          <cell r="AR158">
            <v>-1.6</v>
          </cell>
          <cell r="AS158">
            <v>12</v>
          </cell>
          <cell r="AT158">
            <v>82.8</v>
          </cell>
          <cell r="AU158">
            <v>62.7</v>
          </cell>
          <cell r="AV158">
            <v>102.2</v>
          </cell>
          <cell r="AW158">
            <v>205.8</v>
          </cell>
        </row>
        <row r="159">
          <cell r="AK159" t="str">
            <v>Dez'02</v>
          </cell>
          <cell r="AL159">
            <v>3.8</v>
          </cell>
          <cell r="AM159">
            <v>11.2</v>
          </cell>
          <cell r="AN159">
            <v>7.4</v>
          </cell>
          <cell r="AO159">
            <v>15.4</v>
          </cell>
          <cell r="AP159">
            <v>-6.8</v>
          </cell>
          <cell r="AQ159">
            <v>7.6</v>
          </cell>
          <cell r="AR159">
            <v>-2.5</v>
          </cell>
          <cell r="AS159">
            <v>10.5</v>
          </cell>
          <cell r="AT159">
            <v>82.8</v>
          </cell>
          <cell r="AU159">
            <v>62.7</v>
          </cell>
          <cell r="AV159">
            <v>97.2</v>
          </cell>
          <cell r="AW159">
            <v>188.1</v>
          </cell>
        </row>
        <row r="160">
          <cell r="AK160" t="str">
            <v>Jan'03</v>
          </cell>
          <cell r="AL160">
            <v>1.5</v>
          </cell>
          <cell r="AM160">
            <v>1.5</v>
          </cell>
          <cell r="AN160">
            <v>-27.6</v>
          </cell>
          <cell r="AO160">
            <v>-27.6</v>
          </cell>
          <cell r="AP160">
            <v>10.1</v>
          </cell>
          <cell r="AQ160">
            <v>10.1</v>
          </cell>
          <cell r="AR160">
            <v>-5.8</v>
          </cell>
          <cell r="AS160">
            <v>-5.8</v>
          </cell>
          <cell r="AT160">
            <v>85</v>
          </cell>
          <cell r="AU160">
            <v>70.099999999999994</v>
          </cell>
          <cell r="AV160">
            <v>110.2</v>
          </cell>
          <cell r="AW160">
            <v>203.3</v>
          </cell>
        </row>
        <row r="161">
          <cell r="AK161" t="str">
            <v>Feb'03</v>
          </cell>
          <cell r="AL161">
            <v>7.8</v>
          </cell>
          <cell r="AM161">
            <v>5</v>
          </cell>
          <cell r="AN161">
            <v>-26</v>
          </cell>
          <cell r="AO161">
            <v>-26.9</v>
          </cell>
          <cell r="AP161">
            <v>6.7</v>
          </cell>
          <cell r="AQ161">
            <v>8.5</v>
          </cell>
          <cell r="AR161">
            <v>-6.4</v>
          </cell>
          <cell r="AS161">
            <v>-6</v>
          </cell>
          <cell r="AT161">
            <v>85</v>
          </cell>
          <cell r="AU161">
            <v>70.099999999999994</v>
          </cell>
          <cell r="AV161">
            <v>123</v>
          </cell>
          <cell r="AW161">
            <v>204.5</v>
          </cell>
        </row>
        <row r="162">
          <cell r="AK162" t="str">
            <v>Mär'03</v>
          </cell>
          <cell r="AL162">
            <v>-3.9</v>
          </cell>
          <cell r="AM162">
            <v>1.4</v>
          </cell>
          <cell r="AN162">
            <v>-20.2</v>
          </cell>
          <cell r="AO162">
            <v>-25</v>
          </cell>
          <cell r="AP162">
            <v>-26.7</v>
          </cell>
          <cell r="AQ162">
            <v>-2.7</v>
          </cell>
          <cell r="AR162">
            <v>-24.3</v>
          </cell>
          <cell r="AS162">
            <v>-11.6</v>
          </cell>
          <cell r="AT162">
            <v>85</v>
          </cell>
          <cell r="AU162">
            <v>70.099999999999994</v>
          </cell>
          <cell r="AV162">
            <v>97.4</v>
          </cell>
          <cell r="AW162">
            <v>181.4</v>
          </cell>
        </row>
        <row r="163">
          <cell r="AK163" t="str">
            <v>Apr'03</v>
          </cell>
          <cell r="AL163">
            <v>-8.6</v>
          </cell>
          <cell r="AM163">
            <v>-1.5</v>
          </cell>
          <cell r="AN163">
            <v>-24</v>
          </cell>
          <cell r="AO163">
            <v>-24.7</v>
          </cell>
          <cell r="AP163">
            <v>-20</v>
          </cell>
          <cell r="AQ163">
            <v>-6.9</v>
          </cell>
          <cell r="AR163">
            <v>-21.4</v>
          </cell>
          <cell r="AS163">
            <v>-14</v>
          </cell>
          <cell r="AT163">
            <v>85.1</v>
          </cell>
          <cell r="AU163">
            <v>70.099999999999994</v>
          </cell>
          <cell r="AV163">
            <v>102.8</v>
          </cell>
          <cell r="AW163">
            <v>189.6</v>
          </cell>
        </row>
        <row r="164">
          <cell r="AK164" t="str">
            <v>Mai'03</v>
          </cell>
          <cell r="AL164">
            <v>-0.2</v>
          </cell>
          <cell r="AM164">
            <v>-1.2</v>
          </cell>
          <cell r="AN164">
            <v>-17.3</v>
          </cell>
          <cell r="AO164">
            <v>-23.6</v>
          </cell>
          <cell r="AP164">
            <v>-5</v>
          </cell>
          <cell r="AQ164">
            <v>-6.6</v>
          </cell>
          <cell r="AR164">
            <v>-9.9</v>
          </cell>
          <cell r="AS164">
            <v>-13.3</v>
          </cell>
          <cell r="AT164">
            <v>85.1</v>
          </cell>
          <cell r="AU164">
            <v>70.099999999999994</v>
          </cell>
          <cell r="AV164">
            <v>111.8</v>
          </cell>
          <cell r="AW164">
            <v>189</v>
          </cell>
        </row>
        <row r="165">
          <cell r="AK165" t="str">
            <v>Jun'03</v>
          </cell>
          <cell r="AL165">
            <v>-11.6</v>
          </cell>
          <cell r="AM165">
            <v>-3.1</v>
          </cell>
          <cell r="AN165">
            <v>-4.4000000000000004</v>
          </cell>
          <cell r="AO165">
            <v>-21.3</v>
          </cell>
          <cell r="AP165">
            <v>-6.4</v>
          </cell>
          <cell r="AQ165">
            <v>-6.6</v>
          </cell>
          <cell r="AR165">
            <v>-5.7</v>
          </cell>
          <cell r="AS165">
            <v>-12.4</v>
          </cell>
          <cell r="AT165">
            <v>85.1</v>
          </cell>
          <cell r="AU165">
            <v>70.099999999999994</v>
          </cell>
          <cell r="AV165">
            <v>96.9</v>
          </cell>
          <cell r="AW165">
            <v>181.7</v>
          </cell>
        </row>
        <row r="166">
          <cell r="AK166" t="str">
            <v>Jul'03</v>
          </cell>
          <cell r="AL166">
            <v>-8.9</v>
          </cell>
          <cell r="AM166">
            <v>-3.9</v>
          </cell>
          <cell r="AN166">
            <v>-10</v>
          </cell>
          <cell r="AO166">
            <v>-20</v>
          </cell>
          <cell r="AP166">
            <v>4.3</v>
          </cell>
          <cell r="AQ166">
            <v>-5.2</v>
          </cell>
          <cell r="AR166">
            <v>-0.8</v>
          </cell>
          <cell r="AS166">
            <v>-11</v>
          </cell>
          <cell r="AT166">
            <v>78.7</v>
          </cell>
          <cell r="AU166">
            <v>70.099999999999994</v>
          </cell>
          <cell r="AV166">
            <v>109.4</v>
          </cell>
          <cell r="AW166">
            <v>195.9</v>
          </cell>
        </row>
        <row r="167">
          <cell r="AK167" t="str">
            <v>Aug'03</v>
          </cell>
          <cell r="AL167">
            <v>-10</v>
          </cell>
          <cell r="AM167">
            <v>-4.4000000000000004</v>
          </cell>
          <cell r="AN167">
            <v>-6.7</v>
          </cell>
          <cell r="AO167">
            <v>-18.899999999999999</v>
          </cell>
          <cell r="AP167">
            <v>-8.1</v>
          </cell>
          <cell r="AQ167">
            <v>-5.4</v>
          </cell>
          <cell r="AR167">
            <v>-7.5</v>
          </cell>
          <cell r="AS167">
            <v>-10.8</v>
          </cell>
          <cell r="AT167">
            <v>78.7</v>
          </cell>
          <cell r="AU167">
            <v>70.099999999999994</v>
          </cell>
          <cell r="AV167">
            <v>92.9</v>
          </cell>
          <cell r="AW167">
            <v>186.6</v>
          </cell>
        </row>
        <row r="168">
          <cell r="AK168" t="str">
            <v>Sep'03</v>
          </cell>
          <cell r="AL168">
            <v>-6.9</v>
          </cell>
          <cell r="AM168">
            <v>-4.5999999999999996</v>
          </cell>
          <cell r="AN168">
            <v>-44.4</v>
          </cell>
          <cell r="AO168">
            <v>-21.6</v>
          </cell>
          <cell r="AP168">
            <v>24.7</v>
          </cell>
          <cell r="AQ168">
            <v>-3</v>
          </cell>
          <cell r="AR168">
            <v>-7.6</v>
          </cell>
          <cell r="AS168">
            <v>-10.5</v>
          </cell>
          <cell r="AT168">
            <v>78.7</v>
          </cell>
          <cell r="AU168">
            <v>70.099999999999994</v>
          </cell>
          <cell r="AV168">
            <v>109.6</v>
          </cell>
          <cell r="AW168">
            <v>189.7</v>
          </cell>
        </row>
        <row r="169">
          <cell r="AK169" t="str">
            <v>Okt'03</v>
          </cell>
          <cell r="AL169">
            <v>-13</v>
          </cell>
          <cell r="AM169">
            <v>-5.2</v>
          </cell>
          <cell r="AN169">
            <v>-26.6</v>
          </cell>
          <cell r="AO169">
            <v>-22.1</v>
          </cell>
          <cell r="AP169">
            <v>28.8</v>
          </cell>
          <cell r="AQ169">
            <v>0</v>
          </cell>
          <cell r="AR169">
            <v>5.7</v>
          </cell>
          <cell r="AS169">
            <v>-8.9</v>
          </cell>
          <cell r="AT169">
            <v>72.5</v>
          </cell>
          <cell r="AU169">
            <v>70.099999999999994</v>
          </cell>
          <cell r="AV169">
            <v>103.1</v>
          </cell>
          <cell r="AW169">
            <v>198.3</v>
          </cell>
        </row>
        <row r="170">
          <cell r="AK170" t="str">
            <v>Nov'03</v>
          </cell>
          <cell r="AL170">
            <v>-12.2</v>
          </cell>
          <cell r="AM170">
            <v>-5.8</v>
          </cell>
          <cell r="AN170">
            <v>-10</v>
          </cell>
          <cell r="AO170">
            <v>-21</v>
          </cell>
          <cell r="AP170">
            <v>28.4</v>
          </cell>
          <cell r="AQ170">
            <v>2.4</v>
          </cell>
          <cell r="AR170">
            <v>12.1</v>
          </cell>
          <cell r="AS170">
            <v>-7.1</v>
          </cell>
          <cell r="AT170">
            <v>72.5</v>
          </cell>
          <cell r="AU170">
            <v>70.099999999999994</v>
          </cell>
          <cell r="AV170">
            <v>101.7</v>
          </cell>
          <cell r="AW170">
            <v>186.5</v>
          </cell>
        </row>
        <row r="171">
          <cell r="AK171" t="str">
            <v>Dez'03</v>
          </cell>
          <cell r="AL171">
            <v>-13.3</v>
          </cell>
          <cell r="AM171">
            <v>-6.3</v>
          </cell>
          <cell r="AN171">
            <v>-15.8</v>
          </cell>
          <cell r="AO171">
            <v>-20.6</v>
          </cell>
          <cell r="AP171">
            <v>-5.4</v>
          </cell>
          <cell r="AQ171">
            <v>1.6</v>
          </cell>
          <cell r="AR171">
            <v>-8.9</v>
          </cell>
          <cell r="AS171">
            <v>-7.2</v>
          </cell>
          <cell r="AT171">
            <v>72.5</v>
          </cell>
          <cell r="AU171">
            <v>70.099999999999994</v>
          </cell>
          <cell r="AV171">
            <v>106.6</v>
          </cell>
          <cell r="AW171">
            <v>199.3</v>
          </cell>
        </row>
        <row r="172">
          <cell r="AK172" t="str">
            <v>Jan'04</v>
          </cell>
          <cell r="AL172">
            <v>5.5</v>
          </cell>
          <cell r="AM172">
            <v>5.5</v>
          </cell>
          <cell r="AN172">
            <v>-15.4</v>
          </cell>
          <cell r="AO172">
            <v>-15.4</v>
          </cell>
          <cell r="AP172">
            <v>-7.7</v>
          </cell>
          <cell r="AQ172">
            <v>-7.7</v>
          </cell>
          <cell r="AR172">
            <v>-10.199999999999999</v>
          </cell>
          <cell r="AS172">
            <v>-10.199999999999999</v>
          </cell>
          <cell r="AT172">
            <v>80.3</v>
          </cell>
          <cell r="AU172">
            <v>75.3</v>
          </cell>
          <cell r="AV172">
            <v>105.1</v>
          </cell>
          <cell r="AW172">
            <v>185.1</v>
          </cell>
        </row>
        <row r="173">
          <cell r="AK173" t="str">
            <v>Feb'04</v>
          </cell>
          <cell r="AL173">
            <v>-11.3</v>
          </cell>
          <cell r="AM173">
            <v>-4.2</v>
          </cell>
          <cell r="AN173">
            <v>4.2</v>
          </cell>
          <cell r="AO173">
            <v>-6.8</v>
          </cell>
          <cell r="AP173">
            <v>-4.5</v>
          </cell>
          <cell r="AQ173">
            <v>-6.3</v>
          </cell>
          <cell r="AR173">
            <v>-1.8</v>
          </cell>
          <cell r="AS173">
            <v>-6.4</v>
          </cell>
          <cell r="AT173">
            <v>80.3</v>
          </cell>
          <cell r="AU173">
            <v>75.3</v>
          </cell>
          <cell r="AV173">
            <v>116</v>
          </cell>
          <cell r="AW173">
            <v>187.1</v>
          </cell>
        </row>
        <row r="174">
          <cell r="AK174" t="str">
            <v>Mär'04</v>
          </cell>
          <cell r="AL174">
            <v>-2.9</v>
          </cell>
          <cell r="AM174">
            <v>-3.7</v>
          </cell>
          <cell r="AN174">
            <v>4.0999999999999996</v>
          </cell>
          <cell r="AO174">
            <v>-3.4</v>
          </cell>
          <cell r="AP174">
            <v>33.299999999999997</v>
          </cell>
          <cell r="AQ174">
            <v>3.2</v>
          </cell>
          <cell r="AR174">
            <v>21.8</v>
          </cell>
          <cell r="AS174">
            <v>1</v>
          </cell>
          <cell r="AT174">
            <v>80.3</v>
          </cell>
          <cell r="AU174">
            <v>75.3</v>
          </cell>
          <cell r="AV174">
            <v>112.8</v>
          </cell>
          <cell r="AW174">
            <v>206.6</v>
          </cell>
        </row>
        <row r="175">
          <cell r="AK175" t="str">
            <v>Apr'04</v>
          </cell>
          <cell r="AL175">
            <v>4.4000000000000004</v>
          </cell>
          <cell r="AM175">
            <v>-1.5</v>
          </cell>
          <cell r="AN175">
            <v>0</v>
          </cell>
          <cell r="AO175">
            <v>-2.6</v>
          </cell>
          <cell r="AP175">
            <v>25.6</v>
          </cell>
          <cell r="AQ175">
            <v>7.9</v>
          </cell>
          <cell r="AR175">
            <v>16.100000000000001</v>
          </cell>
          <cell r="AS175">
            <v>4.3</v>
          </cell>
          <cell r="AT175">
            <v>80.099999999999994</v>
          </cell>
          <cell r="AU175">
            <v>75.3</v>
          </cell>
          <cell r="AV175">
            <v>112.3</v>
          </cell>
          <cell r="AW175">
            <v>206.7</v>
          </cell>
        </row>
        <row r="176">
          <cell r="AK176" t="str">
            <v>Mai'04</v>
          </cell>
          <cell r="AL176">
            <v>0.3</v>
          </cell>
          <cell r="AM176">
            <v>-1.2</v>
          </cell>
          <cell r="AN176">
            <v>1.5</v>
          </cell>
          <cell r="AO176">
            <v>-2</v>
          </cell>
          <cell r="AP176">
            <v>21.9</v>
          </cell>
          <cell r="AQ176">
            <v>10.1</v>
          </cell>
          <cell r="AR176">
            <v>14.4</v>
          </cell>
          <cell r="AS176">
            <v>5.9</v>
          </cell>
          <cell r="AT176">
            <v>80.099999999999994</v>
          </cell>
          <cell r="AU176">
            <v>75.3</v>
          </cell>
          <cell r="AV176">
            <v>102.4</v>
          </cell>
          <cell r="AW176">
            <v>202.8</v>
          </cell>
        </row>
        <row r="177">
          <cell r="AK177" t="str">
            <v>Jun'04</v>
          </cell>
          <cell r="AL177">
            <v>1.5</v>
          </cell>
          <cell r="AM177">
            <v>-0.7</v>
          </cell>
          <cell r="AN177">
            <v>-6.4</v>
          </cell>
          <cell r="AO177">
            <v>-2.6</v>
          </cell>
          <cell r="AP177">
            <v>33.200000000000003</v>
          </cell>
          <cell r="AQ177">
            <v>12.9</v>
          </cell>
          <cell r="AR177">
            <v>17.399999999999999</v>
          </cell>
          <cell r="AS177">
            <v>7.4</v>
          </cell>
          <cell r="AT177">
            <v>80.099999999999994</v>
          </cell>
          <cell r="AU177">
            <v>75.3</v>
          </cell>
          <cell r="AV177">
            <v>111.3</v>
          </cell>
          <cell r="AW177">
            <v>209.9</v>
          </cell>
        </row>
        <row r="178">
          <cell r="AK178" t="str">
            <v>Jul'04</v>
          </cell>
          <cell r="AL178">
            <v>14.4</v>
          </cell>
          <cell r="AM178">
            <v>1.2</v>
          </cell>
          <cell r="AN178">
            <v>-14.9</v>
          </cell>
          <cell r="AO178">
            <v>-4.2</v>
          </cell>
          <cell r="AP178">
            <v>-8.6</v>
          </cell>
          <cell r="AQ178">
            <v>9.9</v>
          </cell>
          <cell r="AR178">
            <v>-10.7</v>
          </cell>
          <cell r="AS178">
            <v>4.9000000000000004</v>
          </cell>
          <cell r="AT178">
            <v>82.9</v>
          </cell>
          <cell r="AU178">
            <v>75.3</v>
          </cell>
          <cell r="AV178">
            <v>112.8</v>
          </cell>
          <cell r="AW178">
            <v>200.5</v>
          </cell>
        </row>
        <row r="179">
          <cell r="AK179" t="str">
            <v>Aug'04</v>
          </cell>
          <cell r="AL179">
            <v>-0.6</v>
          </cell>
          <cell r="AM179">
            <v>1.1000000000000001</v>
          </cell>
          <cell r="AN179">
            <v>-12.1</v>
          </cell>
          <cell r="AO179">
            <v>-5</v>
          </cell>
          <cell r="AP179">
            <v>28.3</v>
          </cell>
          <cell r="AQ179">
            <v>11.2</v>
          </cell>
          <cell r="AR179">
            <v>10.4</v>
          </cell>
          <cell r="AS179">
            <v>5.4</v>
          </cell>
          <cell r="AT179">
            <v>82.9</v>
          </cell>
          <cell r="AU179">
            <v>75.3</v>
          </cell>
          <cell r="AV179">
            <v>109.8</v>
          </cell>
          <cell r="AW179">
            <v>178.2</v>
          </cell>
        </row>
        <row r="180">
          <cell r="AK180" t="str">
            <v>Sep'04</v>
          </cell>
          <cell r="AL180">
            <v>7.7</v>
          </cell>
          <cell r="AM180">
            <v>1.7</v>
          </cell>
          <cell r="AN180">
            <v>37.5</v>
          </cell>
          <cell r="AO180">
            <v>-1.7</v>
          </cell>
          <cell r="AP180">
            <v>4.7</v>
          </cell>
          <cell r="AQ180">
            <v>10.5</v>
          </cell>
          <cell r="AR180">
            <v>14</v>
          </cell>
          <cell r="AS180">
            <v>6.2</v>
          </cell>
          <cell r="AT180">
            <v>82.9</v>
          </cell>
          <cell r="AU180">
            <v>75.3</v>
          </cell>
          <cell r="AV180">
            <v>114.1</v>
          </cell>
          <cell r="AW180">
            <v>202.7</v>
          </cell>
        </row>
        <row r="181">
          <cell r="AK181" t="str">
            <v>Okt'04</v>
          </cell>
          <cell r="AL181">
            <v>21</v>
          </cell>
          <cell r="AM181">
            <v>3</v>
          </cell>
          <cell r="AN181">
            <v>43.9</v>
          </cell>
          <cell r="AO181">
            <v>2.5</v>
          </cell>
          <cell r="AP181">
            <v>-4.5</v>
          </cell>
          <cell r="AQ181">
            <v>8.6999999999999993</v>
          </cell>
          <cell r="AR181">
            <v>9.5</v>
          </cell>
          <cell r="AS181">
            <v>6.6</v>
          </cell>
          <cell r="AT181">
            <v>82</v>
          </cell>
          <cell r="AU181">
            <v>75.3</v>
          </cell>
          <cell r="AV181">
            <v>123.3</v>
          </cell>
          <cell r="AW181">
            <v>190</v>
          </cell>
        </row>
        <row r="182">
          <cell r="AK182" t="str">
            <v>Nov'04</v>
          </cell>
          <cell r="AL182">
            <v>10.9</v>
          </cell>
          <cell r="AM182">
            <v>3.5</v>
          </cell>
          <cell r="AN182">
            <v>-6.2</v>
          </cell>
          <cell r="AO182">
            <v>1.6</v>
          </cell>
          <cell r="AP182">
            <v>-3.6</v>
          </cell>
          <cell r="AQ182">
            <v>7.4</v>
          </cell>
          <cell r="AR182">
            <v>-4.4000000000000004</v>
          </cell>
          <cell r="AS182">
            <v>5.4</v>
          </cell>
          <cell r="AT182">
            <v>82</v>
          </cell>
          <cell r="AU182">
            <v>75.3</v>
          </cell>
          <cell r="AV182">
            <v>118.2</v>
          </cell>
          <cell r="AW182">
            <v>194.1</v>
          </cell>
        </row>
        <row r="183">
          <cell r="AK183" t="str">
            <v>Dez'04</v>
          </cell>
          <cell r="AL183">
            <v>20.5</v>
          </cell>
          <cell r="AM183">
            <v>4.5999999999999996</v>
          </cell>
          <cell r="AN183">
            <v>17.3</v>
          </cell>
          <cell r="AO183">
            <v>2.8</v>
          </cell>
          <cell r="AP183">
            <v>22.8</v>
          </cell>
          <cell r="AQ183">
            <v>8.8000000000000007</v>
          </cell>
          <cell r="AR183">
            <v>21.1</v>
          </cell>
          <cell r="AS183">
            <v>6.7</v>
          </cell>
          <cell r="AT183">
            <v>82</v>
          </cell>
          <cell r="AU183">
            <v>75.3</v>
          </cell>
          <cell r="AV183">
            <v>117.6</v>
          </cell>
          <cell r="AW183">
            <v>225.7</v>
          </cell>
        </row>
        <row r="184">
          <cell r="AK184" t="str">
            <v>Jan'05</v>
          </cell>
          <cell r="AL184">
            <v>10.5</v>
          </cell>
          <cell r="AM184">
            <v>10.5</v>
          </cell>
          <cell r="AN184">
            <v>11.7</v>
          </cell>
          <cell r="AO184">
            <v>11.7</v>
          </cell>
          <cell r="AP184">
            <v>9.6</v>
          </cell>
          <cell r="AQ184">
            <v>9.6</v>
          </cell>
          <cell r="AR184">
            <v>10.199999999999999</v>
          </cell>
          <cell r="AS184">
            <v>10.199999999999999</v>
          </cell>
          <cell r="AT184">
            <v>83.1</v>
          </cell>
          <cell r="AU184">
            <v>77.2</v>
          </cell>
          <cell r="AV184">
            <v>110.8</v>
          </cell>
          <cell r="AW184">
            <v>188.3</v>
          </cell>
        </row>
        <row r="185">
          <cell r="AK185" t="str">
            <v>Feb'05</v>
          </cell>
          <cell r="AL185">
            <v>19.3</v>
          </cell>
          <cell r="AM185">
            <v>15.2</v>
          </cell>
          <cell r="AN185">
            <v>-3.7</v>
          </cell>
          <cell r="AO185">
            <v>4.0999999999999996</v>
          </cell>
          <cell r="AP185">
            <v>14.9</v>
          </cell>
          <cell r="AQ185">
            <v>12.1</v>
          </cell>
          <cell r="AR185">
            <v>8.6999999999999993</v>
          </cell>
          <cell r="AS185">
            <v>9.5</v>
          </cell>
          <cell r="AT185">
            <v>83.1</v>
          </cell>
          <cell r="AU185">
            <v>77.2</v>
          </cell>
          <cell r="AV185">
            <v>104.2</v>
          </cell>
          <cell r="AW185">
            <v>194.9</v>
          </cell>
        </row>
        <row r="186">
          <cell r="AK186" t="str">
            <v>Mär'05</v>
          </cell>
          <cell r="AL186">
            <v>9.1999999999999993</v>
          </cell>
          <cell r="AM186">
            <v>12.9</v>
          </cell>
          <cell r="AN186">
            <v>-7.3</v>
          </cell>
          <cell r="AO186">
            <v>0.4</v>
          </cell>
          <cell r="AP186">
            <v>9.4</v>
          </cell>
          <cell r="AQ186">
            <v>11.2</v>
          </cell>
          <cell r="AR186">
            <v>3.6</v>
          </cell>
          <cell r="AS186">
            <v>7.7</v>
          </cell>
          <cell r="AT186">
            <v>83.1</v>
          </cell>
          <cell r="AU186">
            <v>77.2</v>
          </cell>
          <cell r="AV186">
            <v>109.9</v>
          </cell>
          <cell r="AW186">
            <v>206</v>
          </cell>
        </row>
        <row r="187">
          <cell r="AK187" t="str">
            <v>Apr'05</v>
          </cell>
          <cell r="AL187">
            <v>13.2</v>
          </cell>
          <cell r="AM187">
            <v>13</v>
          </cell>
          <cell r="AN187">
            <v>1.3</v>
          </cell>
          <cell r="AO187">
            <v>0.6</v>
          </cell>
          <cell r="AP187">
            <v>-8</v>
          </cell>
          <cell r="AQ187">
            <v>6.5</v>
          </cell>
          <cell r="AR187">
            <v>-5.0999999999999996</v>
          </cell>
          <cell r="AS187">
            <v>4.5999999999999996</v>
          </cell>
          <cell r="AT187">
            <v>85.4</v>
          </cell>
          <cell r="AU187">
            <v>77.2</v>
          </cell>
          <cell r="AV187">
            <v>119.2</v>
          </cell>
          <cell r="AW187">
            <v>205.6</v>
          </cell>
        </row>
        <row r="188">
          <cell r="AK188" t="str">
            <v>Mai'05</v>
          </cell>
          <cell r="AL188">
            <v>11.2</v>
          </cell>
          <cell r="AM188">
            <v>12.6</v>
          </cell>
          <cell r="AN188">
            <v>18</v>
          </cell>
          <cell r="AO188">
            <v>3.6</v>
          </cell>
          <cell r="AP188">
            <v>-2.2999999999999998</v>
          </cell>
          <cell r="AQ188">
            <v>5</v>
          </cell>
          <cell r="AR188">
            <v>4.3</v>
          </cell>
          <cell r="AS188">
            <v>4.5</v>
          </cell>
          <cell r="AT188">
            <v>85.4</v>
          </cell>
          <cell r="AU188">
            <v>77.2</v>
          </cell>
          <cell r="AV188">
            <v>106.4</v>
          </cell>
          <cell r="AW188">
            <v>199.9</v>
          </cell>
        </row>
        <row r="189">
          <cell r="AK189" t="str">
            <v>Jun'05</v>
          </cell>
          <cell r="AL189">
            <v>11.6</v>
          </cell>
          <cell r="AM189">
            <v>12.4</v>
          </cell>
          <cell r="AN189">
            <v>36.299999999999997</v>
          </cell>
          <cell r="AO189">
            <v>8.1999999999999993</v>
          </cell>
          <cell r="AP189">
            <v>3.5</v>
          </cell>
          <cell r="AQ189">
            <v>4.8</v>
          </cell>
          <cell r="AR189">
            <v>13.9</v>
          </cell>
          <cell r="AS189">
            <v>5.9</v>
          </cell>
          <cell r="AT189">
            <v>85.4</v>
          </cell>
          <cell r="AU189">
            <v>77.2</v>
          </cell>
          <cell r="AV189">
            <v>120.9</v>
          </cell>
          <cell r="AW189">
            <v>237.6</v>
          </cell>
        </row>
        <row r="190">
          <cell r="AK190" t="str">
            <v>Jul'05</v>
          </cell>
          <cell r="AL190">
            <v>5.0999999999999996</v>
          </cell>
          <cell r="AM190">
            <v>11.4</v>
          </cell>
          <cell r="AN190">
            <v>26.2</v>
          </cell>
          <cell r="AO190">
            <v>10.199999999999999</v>
          </cell>
          <cell r="AP190">
            <v>-9.6999999999999993</v>
          </cell>
          <cell r="AQ190">
            <v>3.1</v>
          </cell>
          <cell r="AR190">
            <v>1.6</v>
          </cell>
          <cell r="AS190">
            <v>5.4</v>
          </cell>
          <cell r="AT190">
            <v>80.599999999999994</v>
          </cell>
          <cell r="AU190">
            <v>77.2</v>
          </cell>
          <cell r="AV190">
            <v>112.3</v>
          </cell>
          <cell r="AW190">
            <v>210.8</v>
          </cell>
        </row>
        <row r="191">
          <cell r="AK191" t="str">
            <v>Aug'05</v>
          </cell>
          <cell r="AL191">
            <v>13.9</v>
          </cell>
          <cell r="AM191">
            <v>11.6</v>
          </cell>
          <cell r="AN191">
            <v>9.5</v>
          </cell>
          <cell r="AO191">
            <v>10.1</v>
          </cell>
          <cell r="AP191">
            <v>3.3</v>
          </cell>
          <cell r="AQ191">
            <v>3.1</v>
          </cell>
          <cell r="AR191">
            <v>5.6</v>
          </cell>
          <cell r="AS191">
            <v>5.4</v>
          </cell>
          <cell r="AT191">
            <v>80.599999999999994</v>
          </cell>
          <cell r="AU191">
            <v>77.2</v>
          </cell>
          <cell r="AV191">
            <v>115.6</v>
          </cell>
          <cell r="AW191">
            <v>200</v>
          </cell>
        </row>
        <row r="192">
          <cell r="AK192" t="str">
            <v>Sep'05</v>
          </cell>
          <cell r="AL192">
            <v>2.8</v>
          </cell>
          <cell r="AM192">
            <v>10.7</v>
          </cell>
          <cell r="AN192">
            <v>-2.2999999999999998</v>
          </cell>
          <cell r="AO192">
            <v>8.8000000000000007</v>
          </cell>
          <cell r="AP192">
            <v>-5.9</v>
          </cell>
          <cell r="AQ192">
            <v>2.2000000000000002</v>
          </cell>
          <cell r="AR192">
            <v>-4.7</v>
          </cell>
          <cell r="AS192">
            <v>4.4000000000000004</v>
          </cell>
          <cell r="AT192">
            <v>80.599999999999994</v>
          </cell>
          <cell r="AU192">
            <v>77.2</v>
          </cell>
          <cell r="AV192">
            <v>113.2</v>
          </cell>
          <cell r="AW192">
            <v>237.3</v>
          </cell>
        </row>
        <row r="193">
          <cell r="AK193" t="str">
            <v>Okt'05</v>
          </cell>
          <cell r="AL193">
            <v>-2.2999999999999998</v>
          </cell>
          <cell r="AM193">
            <v>9.6999999999999993</v>
          </cell>
          <cell r="AN193">
            <v>-9.6</v>
          </cell>
          <cell r="AO193">
            <v>6.4</v>
          </cell>
          <cell r="AP193">
            <v>7.8</v>
          </cell>
          <cell r="AQ193">
            <v>2.8</v>
          </cell>
          <cell r="AR193">
            <v>1.2</v>
          </cell>
          <cell r="AS193">
            <v>4</v>
          </cell>
          <cell r="AT193">
            <v>77.400000000000006</v>
          </cell>
          <cell r="AU193">
            <v>77.2</v>
          </cell>
          <cell r="AV193">
            <v>104.2</v>
          </cell>
          <cell r="AW193">
            <v>228.4</v>
          </cell>
        </row>
        <row r="194">
          <cell r="AK194" t="str">
            <v>Nov'05</v>
          </cell>
          <cell r="AL194">
            <v>10.6</v>
          </cell>
          <cell r="AM194">
            <v>9.8000000000000007</v>
          </cell>
          <cell r="AN194">
            <v>34.5</v>
          </cell>
          <cell r="AO194">
            <v>9.1</v>
          </cell>
          <cell r="AP194">
            <v>20.6</v>
          </cell>
          <cell r="AQ194">
            <v>4.5</v>
          </cell>
          <cell r="AR194">
            <v>25.2</v>
          </cell>
          <cell r="AS194">
            <v>6</v>
          </cell>
          <cell r="AT194">
            <v>77.400000000000006</v>
          </cell>
          <cell r="AU194">
            <v>77.2</v>
          </cell>
          <cell r="AV194">
            <v>112</v>
          </cell>
          <cell r="AW194">
            <v>239.6</v>
          </cell>
        </row>
        <row r="195">
          <cell r="AK195" t="str">
            <v>Dez'05</v>
          </cell>
          <cell r="AL195">
            <v>10.4</v>
          </cell>
          <cell r="AM195">
            <v>9.8000000000000007</v>
          </cell>
          <cell r="AN195">
            <v>18.3</v>
          </cell>
          <cell r="AO195">
            <v>9.9</v>
          </cell>
          <cell r="AP195">
            <v>20.9</v>
          </cell>
          <cell r="AQ195">
            <v>6.2</v>
          </cell>
          <cell r="AR195">
            <v>20.2</v>
          </cell>
          <cell r="AS195">
            <v>7.4</v>
          </cell>
          <cell r="AT195">
            <v>77.400000000000006</v>
          </cell>
          <cell r="AU195">
            <v>77.2</v>
          </cell>
          <cell r="AV195">
            <v>114.1</v>
          </cell>
          <cell r="AW195">
            <v>222.2</v>
          </cell>
        </row>
        <row r="196">
          <cell r="AK196" t="str">
            <v>Jan'06</v>
          </cell>
          <cell r="AL196">
            <v>3.6</v>
          </cell>
          <cell r="AM196">
            <v>3.6</v>
          </cell>
          <cell r="AN196">
            <v>2.7</v>
          </cell>
          <cell r="AO196">
            <v>2.7</v>
          </cell>
          <cell r="AP196">
            <v>9.1999999999999993</v>
          </cell>
          <cell r="AQ196">
            <v>9.1999999999999993</v>
          </cell>
          <cell r="AR196">
            <v>7.2</v>
          </cell>
          <cell r="AS196">
            <v>7.2</v>
          </cell>
          <cell r="AT196">
            <v>83.8</v>
          </cell>
          <cell r="AU196">
            <v>80.8</v>
          </cell>
          <cell r="AV196">
            <v>112.9</v>
          </cell>
          <cell r="AW196">
            <v>248.7</v>
          </cell>
        </row>
        <row r="197">
          <cell r="AK197" t="str">
            <v>Feb'06</v>
          </cell>
          <cell r="AL197">
            <v>4.7</v>
          </cell>
          <cell r="AM197">
            <v>4.2</v>
          </cell>
          <cell r="AN197">
            <v>18.2</v>
          </cell>
          <cell r="AO197">
            <v>9.6999999999999993</v>
          </cell>
          <cell r="AP197">
            <v>1.6</v>
          </cell>
          <cell r="AQ197">
            <v>5.6</v>
          </cell>
          <cell r="AR197">
            <v>6.4</v>
          </cell>
          <cell r="AS197">
            <v>6.8</v>
          </cell>
          <cell r="AT197">
            <v>83.8</v>
          </cell>
          <cell r="AU197">
            <v>80.8</v>
          </cell>
          <cell r="AV197">
            <v>111.6</v>
          </cell>
          <cell r="AW197">
            <v>237.6</v>
          </cell>
        </row>
        <row r="198">
          <cell r="AK198" t="str">
            <v>Mär'06</v>
          </cell>
          <cell r="AL198">
            <v>13</v>
          </cell>
          <cell r="AM198">
            <v>7.5</v>
          </cell>
          <cell r="AN198">
            <v>21.9</v>
          </cell>
          <cell r="AO198">
            <v>13.4</v>
          </cell>
          <cell r="AP198">
            <v>-1.2</v>
          </cell>
          <cell r="AQ198">
            <v>3.5</v>
          </cell>
          <cell r="AR198">
            <v>5.8</v>
          </cell>
          <cell r="AS198">
            <v>6.5</v>
          </cell>
          <cell r="AT198">
            <v>83.8</v>
          </cell>
          <cell r="AU198">
            <v>80.8</v>
          </cell>
          <cell r="AV198">
            <v>115.1</v>
          </cell>
          <cell r="AW198">
            <v>241.9</v>
          </cell>
        </row>
        <row r="199">
          <cell r="AK199" t="str">
            <v>Apr'06</v>
          </cell>
          <cell r="AL199">
            <v>4.9000000000000004</v>
          </cell>
          <cell r="AM199">
            <v>6.7</v>
          </cell>
          <cell r="AN199">
            <v>10.7</v>
          </cell>
          <cell r="AO199">
            <v>12.8</v>
          </cell>
          <cell r="AP199">
            <v>13.2</v>
          </cell>
          <cell r="AQ199">
            <v>5.6</v>
          </cell>
          <cell r="AR199">
            <v>12.4</v>
          </cell>
          <cell r="AS199">
            <v>7.8</v>
          </cell>
          <cell r="AT199">
            <v>88.7</v>
          </cell>
          <cell r="AU199">
            <v>80.8</v>
          </cell>
          <cell r="AV199">
            <v>104.3</v>
          </cell>
          <cell r="AW199">
            <v>232.8</v>
          </cell>
        </row>
        <row r="200">
          <cell r="AK200" t="str">
            <v>Mai'06</v>
          </cell>
          <cell r="AL200">
            <v>12.7</v>
          </cell>
          <cell r="AM200">
            <v>7.9</v>
          </cell>
          <cell r="AN200">
            <v>1.6</v>
          </cell>
          <cell r="AO200">
            <v>10.6</v>
          </cell>
          <cell r="AP200">
            <v>10.3</v>
          </cell>
          <cell r="AQ200">
            <v>6.3</v>
          </cell>
          <cell r="AR200">
            <v>7.1</v>
          </cell>
          <cell r="AS200">
            <v>7.7</v>
          </cell>
          <cell r="AT200">
            <v>88.7</v>
          </cell>
          <cell r="AU200">
            <v>80.8</v>
          </cell>
          <cell r="AV200">
            <v>132.5</v>
          </cell>
          <cell r="AW200">
            <v>242.2</v>
          </cell>
        </row>
        <row r="201">
          <cell r="AK201" t="str">
            <v>Jun'06</v>
          </cell>
          <cell r="AL201">
            <v>5.9</v>
          </cell>
          <cell r="AM201">
            <v>7.6</v>
          </cell>
          <cell r="AN201">
            <v>-6</v>
          </cell>
          <cell r="AO201">
            <v>7.7</v>
          </cell>
          <cell r="AP201">
            <v>2.9</v>
          </cell>
          <cell r="AQ201">
            <v>5.8</v>
          </cell>
          <cell r="AR201">
            <v>-0.5</v>
          </cell>
          <cell r="AS201">
            <v>6.5</v>
          </cell>
          <cell r="AT201">
            <v>88.7</v>
          </cell>
          <cell r="AU201">
            <v>80.8</v>
          </cell>
          <cell r="AV201">
            <v>109.8</v>
          </cell>
          <cell r="AW201">
            <v>232</v>
          </cell>
        </row>
        <row r="202">
          <cell r="AK202" t="str">
            <v>Jul'06</v>
          </cell>
          <cell r="AL202">
            <v>11.6</v>
          </cell>
          <cell r="AM202">
            <v>8.1</v>
          </cell>
          <cell r="AN202">
            <v>8</v>
          </cell>
          <cell r="AO202">
            <v>7.7</v>
          </cell>
          <cell r="AP202">
            <v>35.799999999999997</v>
          </cell>
          <cell r="AQ202">
            <v>8.9</v>
          </cell>
          <cell r="AR202">
            <v>24.9</v>
          </cell>
          <cell r="AS202">
            <v>8.5</v>
          </cell>
          <cell r="AT202">
            <v>90.6</v>
          </cell>
          <cell r="AU202">
            <v>80.8</v>
          </cell>
          <cell r="AV202">
            <v>109.8</v>
          </cell>
          <cell r="AW202">
            <v>229.8</v>
          </cell>
        </row>
        <row r="203">
          <cell r="AK203" t="str">
            <v>Aug'06</v>
          </cell>
          <cell r="AL203">
            <v>13.7</v>
          </cell>
          <cell r="AM203">
            <v>8.6</v>
          </cell>
          <cell r="AN203">
            <v>21.1</v>
          </cell>
          <cell r="AO203">
            <v>8.9</v>
          </cell>
          <cell r="AP203">
            <v>22.2</v>
          </cell>
          <cell r="AQ203">
            <v>10</v>
          </cell>
          <cell r="AR203">
            <v>21.6</v>
          </cell>
          <cell r="AS203">
            <v>9.6</v>
          </cell>
          <cell r="AT203">
            <v>90.6</v>
          </cell>
          <cell r="AU203">
            <v>80.8</v>
          </cell>
          <cell r="AV203">
            <v>117</v>
          </cell>
          <cell r="AW203">
            <v>235.9</v>
          </cell>
        </row>
        <row r="204">
          <cell r="AK204" t="str">
            <v>Sep'06</v>
          </cell>
          <cell r="AL204">
            <v>22.7</v>
          </cell>
          <cell r="AM204">
            <v>9.8000000000000007</v>
          </cell>
          <cell r="AN204">
            <v>11.1</v>
          </cell>
          <cell r="AO204">
            <v>9.1</v>
          </cell>
          <cell r="AP204">
            <v>4.0999999999999996</v>
          </cell>
          <cell r="AQ204">
            <v>9.4</v>
          </cell>
          <cell r="AR204">
            <v>6.5</v>
          </cell>
          <cell r="AS204">
            <v>9.3000000000000007</v>
          </cell>
          <cell r="AT204">
            <v>90.6</v>
          </cell>
          <cell r="AU204">
            <v>80.8</v>
          </cell>
          <cell r="AV204">
            <v>129.9</v>
          </cell>
          <cell r="AW204">
            <v>236.1</v>
          </cell>
        </row>
        <row r="205">
          <cell r="AK205" t="str">
            <v>Okt'06</v>
          </cell>
          <cell r="AL205">
            <v>29.2</v>
          </cell>
          <cell r="AM205">
            <v>11.2</v>
          </cell>
          <cell r="AN205">
            <v>16.5</v>
          </cell>
          <cell r="AO205">
            <v>10</v>
          </cell>
          <cell r="AP205">
            <v>13.6</v>
          </cell>
          <cell r="AQ205">
            <v>9.9</v>
          </cell>
          <cell r="AR205">
            <v>14.6</v>
          </cell>
          <cell r="AS205">
            <v>9.9</v>
          </cell>
          <cell r="AT205">
            <v>88.7</v>
          </cell>
          <cell r="AU205">
            <v>80.8</v>
          </cell>
          <cell r="AV205">
            <v>107.8</v>
          </cell>
          <cell r="AW205">
            <v>237.1</v>
          </cell>
        </row>
        <row r="206">
          <cell r="AK206" t="str">
            <v>Nov'06</v>
          </cell>
          <cell r="AL206">
            <v>17.600000000000001</v>
          </cell>
          <cell r="AM206">
            <v>11.6</v>
          </cell>
          <cell r="AN206">
            <v>-10.8</v>
          </cell>
          <cell r="AO206">
            <v>7.5</v>
          </cell>
          <cell r="AP206">
            <v>2.2999999999999998</v>
          </cell>
          <cell r="AQ206">
            <v>9.1</v>
          </cell>
          <cell r="AR206">
            <v>-2.4</v>
          </cell>
          <cell r="AS206">
            <v>8.5</v>
          </cell>
          <cell r="AT206">
            <v>88.7</v>
          </cell>
          <cell r="AU206">
            <v>80.8</v>
          </cell>
          <cell r="AV206">
            <v>107.8</v>
          </cell>
          <cell r="AW206">
            <v>239.8</v>
          </cell>
        </row>
        <row r="207">
          <cell r="AK207" t="str">
            <v>Dez'06</v>
          </cell>
          <cell r="AL207">
            <v>4.2</v>
          </cell>
          <cell r="AM207">
            <v>11.1</v>
          </cell>
          <cell r="AN207">
            <v>14.9</v>
          </cell>
          <cell r="AO207">
            <v>8.1999999999999993</v>
          </cell>
          <cell r="AP207">
            <v>10.3</v>
          </cell>
          <cell r="AQ207">
            <v>9.1999999999999993</v>
          </cell>
          <cell r="AR207">
            <v>11.6</v>
          </cell>
          <cell r="AS207">
            <v>8.9</v>
          </cell>
          <cell r="AT207">
            <v>88.7</v>
          </cell>
          <cell r="AU207">
            <v>80.8</v>
          </cell>
          <cell r="AV207">
            <v>102.7</v>
          </cell>
          <cell r="AW207">
            <v>244.9</v>
          </cell>
        </row>
        <row r="208">
          <cell r="AK208" t="str">
            <v>Jan'07</v>
          </cell>
          <cell r="AL208">
            <v>9.6</v>
          </cell>
          <cell r="AM208">
            <v>9.6</v>
          </cell>
          <cell r="AN208">
            <v>23.3</v>
          </cell>
          <cell r="AO208">
            <v>23.3</v>
          </cell>
          <cell r="AP208">
            <v>10.6</v>
          </cell>
          <cell r="AQ208">
            <v>10.6</v>
          </cell>
          <cell r="AR208">
            <v>14.4</v>
          </cell>
          <cell r="AS208">
            <v>14.4</v>
          </cell>
          <cell r="AT208">
            <v>90.7</v>
          </cell>
          <cell r="AU208">
            <v>80.900000000000006</v>
          </cell>
          <cell r="AV208">
            <v>113.8</v>
          </cell>
          <cell r="AW208">
            <v>251</v>
          </cell>
        </row>
        <row r="209">
          <cell r="AK209" t="str">
            <v>Feb'07</v>
          </cell>
          <cell r="AL209">
            <v>10.3</v>
          </cell>
          <cell r="AM209">
            <v>10</v>
          </cell>
          <cell r="AN209">
            <v>9.9</v>
          </cell>
          <cell r="AO209">
            <v>16.7</v>
          </cell>
          <cell r="AP209">
            <v>22.9</v>
          </cell>
          <cell r="AQ209">
            <v>16.2</v>
          </cell>
          <cell r="AR209">
            <v>18.7</v>
          </cell>
          <cell r="AS209">
            <v>16.399999999999999</v>
          </cell>
          <cell r="AT209">
            <v>90.7</v>
          </cell>
          <cell r="AU209">
            <v>80.900000000000006</v>
          </cell>
          <cell r="AV209">
            <v>116.7</v>
          </cell>
          <cell r="AW209">
            <v>265.8</v>
          </cell>
        </row>
        <row r="210">
          <cell r="AK210" t="str">
            <v>Mär'07</v>
          </cell>
          <cell r="AL210">
            <v>10.9</v>
          </cell>
          <cell r="AM210">
            <v>10.4</v>
          </cell>
          <cell r="AN210">
            <v>5.9</v>
          </cell>
          <cell r="AO210">
            <v>13.2</v>
          </cell>
          <cell r="AP210">
            <v>36.5</v>
          </cell>
          <cell r="AQ210">
            <v>22.1</v>
          </cell>
          <cell r="AR210">
            <v>25.8</v>
          </cell>
          <cell r="AS210">
            <v>19.2</v>
          </cell>
          <cell r="AT210">
            <v>90.7</v>
          </cell>
          <cell r="AU210">
            <v>80.900000000000006</v>
          </cell>
          <cell r="AV210">
            <v>117.2</v>
          </cell>
          <cell r="AW210">
            <v>245.1</v>
          </cell>
        </row>
        <row r="211">
          <cell r="AK211" t="str">
            <v>Apr'07</v>
          </cell>
          <cell r="AL211">
            <v>8</v>
          </cell>
          <cell r="AM211">
            <v>9.6999999999999993</v>
          </cell>
          <cell r="AN211">
            <v>9.8000000000000007</v>
          </cell>
          <cell r="AO211">
            <v>12.4</v>
          </cell>
          <cell r="AP211">
            <v>1.1000000000000001</v>
          </cell>
          <cell r="AQ211">
            <v>17.399999999999999</v>
          </cell>
          <cell r="AR211">
            <v>4</v>
          </cell>
          <cell r="AS211">
            <v>15.7</v>
          </cell>
          <cell r="AT211">
            <v>93.2</v>
          </cell>
          <cell r="AU211">
            <v>80.900000000000006</v>
          </cell>
          <cell r="AV211">
            <v>109.5</v>
          </cell>
          <cell r="AW211">
            <v>244</v>
          </cell>
        </row>
        <row r="212">
          <cell r="AK212" t="str">
            <v>Mai'07</v>
          </cell>
          <cell r="AL212">
            <v>8.3000000000000007</v>
          </cell>
          <cell r="AM212">
            <v>9.4</v>
          </cell>
          <cell r="AN212">
            <v>3.9</v>
          </cell>
          <cell r="AO212">
            <v>10.9</v>
          </cell>
          <cell r="AP212">
            <v>14.8</v>
          </cell>
          <cell r="AQ212">
            <v>16.899999999999999</v>
          </cell>
          <cell r="AR212">
            <v>11</v>
          </cell>
          <cell r="AS212">
            <v>14.9</v>
          </cell>
          <cell r="AT212">
            <v>93.2</v>
          </cell>
          <cell r="AU212">
            <v>80.900000000000006</v>
          </cell>
          <cell r="AV212">
            <v>120.6</v>
          </cell>
          <cell r="AW212">
            <v>255.5</v>
          </cell>
        </row>
        <row r="213">
          <cell r="AK213" t="str">
            <v>Jun'07</v>
          </cell>
          <cell r="AL213">
            <v>5.9</v>
          </cell>
          <cell r="AM213">
            <v>8.8000000000000007</v>
          </cell>
          <cell r="AN213">
            <v>-3.3</v>
          </cell>
          <cell r="AO213">
            <v>8.6999999999999993</v>
          </cell>
          <cell r="AP213">
            <v>27.2</v>
          </cell>
          <cell r="AQ213">
            <v>18.3</v>
          </cell>
          <cell r="AR213">
            <v>16.2</v>
          </cell>
          <cell r="AS213">
            <v>15.1</v>
          </cell>
          <cell r="AT213">
            <v>93.2</v>
          </cell>
          <cell r="AU213">
            <v>80.900000000000006</v>
          </cell>
          <cell r="AV213">
            <v>111.2</v>
          </cell>
          <cell r="AW213">
            <v>251.7</v>
          </cell>
        </row>
        <row r="214">
          <cell r="AK214" t="str">
            <v>Jul'07</v>
          </cell>
          <cell r="AL214">
            <v>8.5</v>
          </cell>
          <cell r="AM214">
            <v>8.8000000000000007</v>
          </cell>
          <cell r="AN214">
            <v>1.8</v>
          </cell>
          <cell r="AO214">
            <v>7.8</v>
          </cell>
          <cell r="AP214">
            <v>14.5</v>
          </cell>
          <cell r="AQ214">
            <v>17.8</v>
          </cell>
          <cell r="AR214">
            <v>10.199999999999999</v>
          </cell>
          <cell r="AS214">
            <v>14.5</v>
          </cell>
          <cell r="AT214">
            <v>89.5</v>
          </cell>
          <cell r="AU214">
            <v>80.900000000000006</v>
          </cell>
          <cell r="AV214">
            <v>112.3</v>
          </cell>
          <cell r="AW214">
            <v>269.7</v>
          </cell>
        </row>
        <row r="215">
          <cell r="AK215" t="str">
            <v>Aug'07</v>
          </cell>
          <cell r="AL215">
            <v>16.5</v>
          </cell>
          <cell r="AM215">
            <v>9.4</v>
          </cell>
          <cell r="AN215">
            <v>13.3</v>
          </cell>
          <cell r="AO215">
            <v>8.4</v>
          </cell>
          <cell r="AP215">
            <v>50.7</v>
          </cell>
          <cell r="AQ215">
            <v>20.8</v>
          </cell>
          <cell r="AR215">
            <v>37.299999999999997</v>
          </cell>
          <cell r="AS215">
            <v>16.600000000000001</v>
          </cell>
          <cell r="AT215">
            <v>89.5</v>
          </cell>
          <cell r="AU215">
            <v>80.900000000000006</v>
          </cell>
          <cell r="AV215">
            <v>112</v>
          </cell>
          <cell r="AW215">
            <v>261.8</v>
          </cell>
        </row>
        <row r="216">
          <cell r="AK216" t="str">
            <v>Sep'07</v>
          </cell>
          <cell r="AL216">
            <v>14.6</v>
          </cell>
          <cell r="AM216">
            <v>9.9</v>
          </cell>
          <cell r="AN216">
            <v>4.2</v>
          </cell>
          <cell r="AO216">
            <v>8</v>
          </cell>
          <cell r="AP216">
            <v>37</v>
          </cell>
          <cell r="AQ216">
            <v>22.2</v>
          </cell>
          <cell r="AR216">
            <v>25</v>
          </cell>
          <cell r="AS216">
            <v>17.399999999999999</v>
          </cell>
          <cell r="AT216">
            <v>89.5</v>
          </cell>
          <cell r="AU216">
            <v>80.900000000000006</v>
          </cell>
          <cell r="AV216">
            <v>105</v>
          </cell>
          <cell r="AW216">
            <v>253.5</v>
          </cell>
        </row>
        <row r="217">
          <cell r="AK217" t="str">
            <v>Okt'07</v>
          </cell>
          <cell r="AL217">
            <v>13.2</v>
          </cell>
          <cell r="AM217">
            <v>10.199999999999999</v>
          </cell>
          <cell r="AN217">
            <v>13.9</v>
          </cell>
          <cell r="AO217">
            <v>8.6999999999999993</v>
          </cell>
          <cell r="AP217">
            <v>49.1</v>
          </cell>
          <cell r="AQ217">
            <v>25.3</v>
          </cell>
          <cell r="AR217">
            <v>36.9</v>
          </cell>
          <cell r="AS217">
            <v>19.7</v>
          </cell>
          <cell r="AT217">
            <v>90.1</v>
          </cell>
          <cell r="AU217">
            <v>80.900000000000006</v>
          </cell>
          <cell r="AV217">
            <v>119.9</v>
          </cell>
          <cell r="AW217">
            <v>283.2</v>
          </cell>
        </row>
        <row r="218">
          <cell r="AK218" t="str">
            <v>Nov'07</v>
          </cell>
          <cell r="AL218">
            <v>11.8</v>
          </cell>
          <cell r="AM218">
            <v>10.3</v>
          </cell>
          <cell r="AN218">
            <v>30.5</v>
          </cell>
          <cell r="AO218">
            <v>10.8</v>
          </cell>
          <cell r="AP218">
            <v>47</v>
          </cell>
          <cell r="AQ218">
            <v>27.6</v>
          </cell>
          <cell r="AR218">
            <v>41.7</v>
          </cell>
          <cell r="AS218">
            <v>21.9</v>
          </cell>
          <cell r="AT218">
            <v>90.1</v>
          </cell>
          <cell r="AU218">
            <v>80.900000000000006</v>
          </cell>
          <cell r="AV218">
            <v>121.2</v>
          </cell>
          <cell r="AW218">
            <v>260</v>
          </cell>
        </row>
        <row r="219">
          <cell r="AK219" t="str">
            <v>Dez'07</v>
          </cell>
          <cell r="AL219">
            <v>30</v>
          </cell>
          <cell r="AM219">
            <v>11.7</v>
          </cell>
          <cell r="AN219">
            <v>-3</v>
          </cell>
          <cell r="AO219">
            <v>9.4</v>
          </cell>
          <cell r="AP219">
            <v>20.9</v>
          </cell>
          <cell r="AQ219">
            <v>26.8</v>
          </cell>
          <cell r="AR219">
            <v>13.6</v>
          </cell>
          <cell r="AS219">
            <v>21</v>
          </cell>
          <cell r="AT219">
            <v>90.1</v>
          </cell>
          <cell r="AU219">
            <v>80.900000000000006</v>
          </cell>
          <cell r="AV219">
            <v>121.3</v>
          </cell>
          <cell r="AW219">
            <v>277.7</v>
          </cell>
        </row>
        <row r="220">
          <cell r="AK220" t="str">
            <v>Jan'08</v>
          </cell>
          <cell r="AL220">
            <v>26.4</v>
          </cell>
          <cell r="AM220">
            <v>26.4</v>
          </cell>
          <cell r="AN220">
            <v>21.5</v>
          </cell>
          <cell r="AO220">
            <v>21.5</v>
          </cell>
          <cell r="AP220">
            <v>31.1</v>
          </cell>
          <cell r="AQ220">
            <v>31.1</v>
          </cell>
          <cell r="AR220">
            <v>28</v>
          </cell>
          <cell r="AS220">
            <v>28</v>
          </cell>
          <cell r="AT220">
            <v>90.8</v>
          </cell>
          <cell r="AU220" t="str">
            <v>-</v>
          </cell>
          <cell r="AV220">
            <v>110.5</v>
          </cell>
          <cell r="AW220">
            <v>260.10000000000002</v>
          </cell>
        </row>
        <row r="221">
          <cell r="AK221" t="str">
            <v>Feb'08</v>
          </cell>
          <cell r="AL221">
            <v>20.7</v>
          </cell>
          <cell r="AM221">
            <v>23.3</v>
          </cell>
          <cell r="AN221">
            <v>16.100000000000001</v>
          </cell>
          <cell r="AO221">
            <v>19</v>
          </cell>
          <cell r="AP221">
            <v>37.200000000000003</v>
          </cell>
          <cell r="AQ221">
            <v>34</v>
          </cell>
          <cell r="AR221">
            <v>30.8</v>
          </cell>
          <cell r="AS221">
            <v>29.3</v>
          </cell>
          <cell r="AT221">
            <v>90.8</v>
          </cell>
          <cell r="AU221" t="str">
            <v>-</v>
          </cell>
          <cell r="AV221">
            <v>110.8</v>
          </cell>
          <cell r="AW221">
            <v>268.8</v>
          </cell>
        </row>
        <row r="222">
          <cell r="AK222" t="str">
            <v>Mär'08</v>
          </cell>
          <cell r="AL222">
            <v>12.6</v>
          </cell>
          <cell r="AM222">
            <v>19</v>
          </cell>
          <cell r="AN222">
            <v>23.8</v>
          </cell>
          <cell r="AO222">
            <v>20.5</v>
          </cell>
          <cell r="AP222">
            <v>17.600000000000001</v>
          </cell>
          <cell r="AQ222">
            <v>28.7</v>
          </cell>
          <cell r="AR222">
            <v>19.399999999999999</v>
          </cell>
          <cell r="AS222">
            <v>26.2</v>
          </cell>
          <cell r="AT222">
            <v>90.8</v>
          </cell>
          <cell r="AU222" t="str">
            <v>-</v>
          </cell>
          <cell r="AV222">
            <v>86.2</v>
          </cell>
          <cell r="AW222">
            <v>249.7</v>
          </cell>
        </row>
        <row r="223">
          <cell r="AK223" t="str">
            <v>Apr'08</v>
          </cell>
          <cell r="AL223">
            <v>18.8</v>
          </cell>
          <cell r="AM223">
            <v>19</v>
          </cell>
          <cell r="AN223">
            <v>12.2</v>
          </cell>
          <cell r="AO223">
            <v>18.600000000000001</v>
          </cell>
          <cell r="AP223">
            <v>34</v>
          </cell>
          <cell r="AQ223">
            <v>29.7</v>
          </cell>
          <cell r="AR223">
            <v>26.4</v>
          </cell>
          <cell r="AS223">
            <v>26.2</v>
          </cell>
          <cell r="AT223">
            <v>93.8</v>
          </cell>
          <cell r="AU223" t="str">
            <v>-</v>
          </cell>
          <cell r="AV223">
            <v>122.4</v>
          </cell>
          <cell r="AW223">
            <v>283</v>
          </cell>
        </row>
        <row r="224">
          <cell r="AK224" t="str">
            <v>Mai'08</v>
          </cell>
          <cell r="AL224">
            <v>9.6</v>
          </cell>
          <cell r="AM224">
            <v>17.100000000000001</v>
          </cell>
          <cell r="AN224">
            <v>1.9</v>
          </cell>
          <cell r="AO224">
            <v>15.8</v>
          </cell>
          <cell r="AP224">
            <v>24.5</v>
          </cell>
          <cell r="AQ224">
            <v>28.8</v>
          </cell>
          <cell r="AR224">
            <v>17.100000000000001</v>
          </cell>
          <cell r="AS224">
            <v>24.7</v>
          </cell>
          <cell r="AT224">
            <v>93.8</v>
          </cell>
          <cell r="AU224" t="str">
            <v>-</v>
          </cell>
          <cell r="AV224">
            <v>101.3</v>
          </cell>
          <cell r="AW224">
            <v>251.3</v>
          </cell>
        </row>
        <row r="225">
          <cell r="AK225" t="str">
            <v>Jun'08</v>
          </cell>
          <cell r="AL225">
            <v>28.3</v>
          </cell>
          <cell r="AM225">
            <v>18.899999999999999</v>
          </cell>
          <cell r="AN225">
            <v>21.8</v>
          </cell>
          <cell r="AO225">
            <v>16.600000000000001</v>
          </cell>
          <cell r="AP225">
            <v>3.9</v>
          </cell>
          <cell r="AQ225">
            <v>25.2</v>
          </cell>
          <cell r="AR225">
            <v>9.3000000000000007</v>
          </cell>
          <cell r="AS225">
            <v>22.5</v>
          </cell>
          <cell r="AT225">
            <v>93.8</v>
          </cell>
          <cell r="AU225" t="str">
            <v>-</v>
          </cell>
          <cell r="AV225">
            <v>104.2</v>
          </cell>
          <cell r="AW225">
            <v>262.60000000000002</v>
          </cell>
        </row>
        <row r="226">
          <cell r="AK226" t="str">
            <v>Jul'08</v>
          </cell>
          <cell r="AL226">
            <v>23.2</v>
          </cell>
          <cell r="AM226">
            <v>19.5</v>
          </cell>
          <cell r="AN226">
            <v>20</v>
          </cell>
          <cell r="AO226">
            <v>17</v>
          </cell>
          <cell r="AP226">
            <v>14.1</v>
          </cell>
          <cell r="AQ226">
            <v>23.8</v>
          </cell>
          <cell r="AR226">
            <v>16</v>
          </cell>
          <cell r="AS226">
            <v>21.7</v>
          </cell>
          <cell r="AT226">
            <v>88.6</v>
          </cell>
          <cell r="AU226" t="str">
            <v>-</v>
          </cell>
          <cell r="AV226">
            <v>98.4</v>
          </cell>
          <cell r="AW226">
            <v>239</v>
          </cell>
        </row>
        <row r="227">
          <cell r="AK227" t="str">
            <v>Aug'08</v>
          </cell>
          <cell r="AL227">
            <v>14.8</v>
          </cell>
          <cell r="AM227">
            <v>19.100000000000001</v>
          </cell>
          <cell r="AN227">
            <v>-5.4</v>
          </cell>
          <cell r="AO227">
            <v>14.6</v>
          </cell>
          <cell r="AP227">
            <v>13.2</v>
          </cell>
          <cell r="AQ227">
            <v>22.6</v>
          </cell>
          <cell r="AR227">
            <v>7.7</v>
          </cell>
          <cell r="AS227">
            <v>20.100000000000001</v>
          </cell>
          <cell r="AT227">
            <v>88.6</v>
          </cell>
          <cell r="AU227" t="str">
            <v>-</v>
          </cell>
          <cell r="AV227">
            <v>82.3</v>
          </cell>
          <cell r="AW227">
            <v>240</v>
          </cell>
        </row>
        <row r="228">
          <cell r="AK228" t="str">
            <v>Sep'08</v>
          </cell>
          <cell r="AL228">
            <v>16.399999999999999</v>
          </cell>
          <cell r="AM228">
            <v>18.8</v>
          </cell>
          <cell r="AN228">
            <v>37.700000000000003</v>
          </cell>
          <cell r="AO228">
            <v>16.8</v>
          </cell>
          <cell r="AP228">
            <v>46.5</v>
          </cell>
          <cell r="AQ228">
            <v>25</v>
          </cell>
          <cell r="AR228">
            <v>43.9</v>
          </cell>
          <cell r="AS228">
            <v>22.4</v>
          </cell>
          <cell r="AT228">
            <v>88.6</v>
          </cell>
          <cell r="AU228" t="str">
            <v>-</v>
          </cell>
          <cell r="AV228">
            <v>94</v>
          </cell>
          <cell r="AW228">
            <v>229.8</v>
          </cell>
        </row>
        <row r="229">
          <cell r="AK229" t="str">
            <v>Okt'08</v>
          </cell>
          <cell r="AL229">
            <v>25.1</v>
          </cell>
          <cell r="AM229">
            <v>19.399999999999999</v>
          </cell>
          <cell r="AN229">
            <v>5.3</v>
          </cell>
          <cell r="AO229">
            <v>15.4</v>
          </cell>
          <cell r="AP229">
            <v>26.5</v>
          </cell>
          <cell r="AQ229">
            <v>25.2</v>
          </cell>
          <cell r="AR229">
            <v>20.399999999999999</v>
          </cell>
          <cell r="AS229">
            <v>22.2</v>
          </cell>
          <cell r="AT229">
            <v>90.3</v>
          </cell>
          <cell r="AU229" t="str">
            <v>-</v>
          </cell>
          <cell r="AV229">
            <v>92.1</v>
          </cell>
          <cell r="AW229">
            <v>199.9</v>
          </cell>
        </row>
        <row r="230">
          <cell r="AK230" t="str">
            <v>Nov'08</v>
          </cell>
          <cell r="AL230" t="str">
            <v>-</v>
          </cell>
          <cell r="AM230" t="str">
            <v>-</v>
          </cell>
          <cell r="AN230" t="str">
            <v>-</v>
          </cell>
          <cell r="AO230" t="str">
            <v>-</v>
          </cell>
          <cell r="AP230" t="str">
            <v>-</v>
          </cell>
          <cell r="AQ230" t="str">
            <v>-</v>
          </cell>
          <cell r="AR230" t="str">
            <v>-</v>
          </cell>
          <cell r="AS230" t="str">
            <v>-</v>
          </cell>
          <cell r="AT230">
            <v>90.3</v>
          </cell>
          <cell r="AU230" t="str">
            <v>-</v>
          </cell>
        </row>
        <row r="231">
          <cell r="AK231" t="str">
            <v>Dez'08</v>
          </cell>
          <cell r="AL231" t="str">
            <v>-</v>
          </cell>
          <cell r="AM231" t="str">
            <v>-</v>
          </cell>
          <cell r="AN231" t="str">
            <v>-</v>
          </cell>
          <cell r="AO231" t="str">
            <v>-</v>
          </cell>
          <cell r="AP231" t="str">
            <v>-</v>
          </cell>
          <cell r="AQ231" t="str">
            <v>-</v>
          </cell>
          <cell r="AR231" t="str">
            <v>-</v>
          </cell>
          <cell r="AS231" t="str">
            <v>-</v>
          </cell>
          <cell r="AT231">
            <v>90.3</v>
          </cell>
          <cell r="AU231" t="str">
            <v>-</v>
          </cell>
        </row>
      </sheetData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üterverkehr Anteile"/>
      <sheetName val="Transportleistung"/>
      <sheetName val="Bip-Vergleich"/>
      <sheetName val="Preise"/>
      <sheetName val="Bip-Regionen"/>
      <sheetName val="Bip-Regionen Europa"/>
      <sheetName val="Ölpreis"/>
      <sheetName val="Insolvenzquoten"/>
      <sheetName val="CO2 Transport"/>
      <sheetName val="IN3-O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B4" t="str">
            <v>Ölpreis-Prognose (USD pro Barrel Brent)</v>
          </cell>
        </row>
        <row r="6">
          <cell r="C6" t="str">
            <v>Jahr</v>
          </cell>
          <cell r="D6" t="str">
            <v>1. Quartal</v>
          </cell>
          <cell r="E6" t="str">
            <v>2. Quartal</v>
          </cell>
          <cell r="F6" t="str">
            <v>3. Quartal</v>
          </cell>
          <cell r="G6" t="str">
            <v>4. Quartal</v>
          </cell>
        </row>
        <row r="7">
          <cell r="B7">
            <v>2003</v>
          </cell>
          <cell r="C7">
            <v>28.852499999999999</v>
          </cell>
          <cell r="D7">
            <v>31.426666666666666</v>
          </cell>
          <cell r="E7">
            <v>26.126666666666665</v>
          </cell>
          <cell r="F7">
            <v>28.443333333333332</v>
          </cell>
          <cell r="G7">
            <v>29.41333333333333</v>
          </cell>
        </row>
        <row r="8">
          <cell r="B8">
            <v>2004</v>
          </cell>
          <cell r="C8">
            <v>38.296666666666667</v>
          </cell>
          <cell r="D8">
            <v>31.95</v>
          </cell>
          <cell r="E8">
            <v>35.49</v>
          </cell>
          <cell r="F8">
            <v>41.593333333333334</v>
          </cell>
          <cell r="G8">
            <v>44.153333333333329</v>
          </cell>
        </row>
        <row r="9">
          <cell r="B9">
            <v>2005</v>
          </cell>
          <cell r="C9">
            <v>54.43416666666667</v>
          </cell>
          <cell r="D9">
            <v>47.64</v>
          </cell>
          <cell r="E9">
            <v>51.613333333333337</v>
          </cell>
          <cell r="F9">
            <v>61.55</v>
          </cell>
          <cell r="G9">
            <v>56.933333333333337</v>
          </cell>
        </row>
        <row r="10">
          <cell r="B10">
            <v>2006</v>
          </cell>
          <cell r="C10">
            <v>65.39</v>
          </cell>
          <cell r="D10">
            <v>61.913333333333334</v>
          </cell>
          <cell r="E10">
            <v>69.83</v>
          </cell>
          <cell r="F10">
            <v>70.093333333333334</v>
          </cell>
          <cell r="G10">
            <v>59.723333333333336</v>
          </cell>
        </row>
        <row r="11">
          <cell r="B11">
            <v>2007</v>
          </cell>
          <cell r="C11">
            <v>64.676609458428686</v>
          </cell>
          <cell r="D11">
            <v>58.066666666666663</v>
          </cell>
          <cell r="E11">
            <v>68.679923722349358</v>
          </cell>
          <cell r="F11">
            <v>66.979923722349355</v>
          </cell>
          <cell r="G11">
            <v>64.979923722349355</v>
          </cell>
        </row>
        <row r="12">
          <cell r="B12">
            <v>2008</v>
          </cell>
          <cell r="C12">
            <v>63.229923722349355</v>
          </cell>
          <cell r="D12">
            <v>61.979923722349355</v>
          </cell>
          <cell r="E12">
            <v>62.979923722349355</v>
          </cell>
          <cell r="F12">
            <v>64.479923722349355</v>
          </cell>
          <cell r="G12">
            <v>63.479923722349355</v>
          </cell>
        </row>
        <row r="16">
          <cell r="B16" t="str">
            <v>Oil price forecast (USD per barrel Brent)</v>
          </cell>
        </row>
        <row r="18">
          <cell r="C18" t="str">
            <v>Year</v>
          </cell>
          <cell r="D18" t="str">
            <v>Q 1</v>
          </cell>
          <cell r="E18" t="str">
            <v>Q 2</v>
          </cell>
          <cell r="F18" t="str">
            <v>Q 3</v>
          </cell>
          <cell r="G18" t="str">
            <v>Q 4</v>
          </cell>
        </row>
        <row r="19">
          <cell r="B19">
            <v>2003</v>
          </cell>
          <cell r="C19">
            <v>28.852499999999999</v>
          </cell>
          <cell r="D19">
            <v>31.426666666666666</v>
          </cell>
          <cell r="E19">
            <v>26.126666666666665</v>
          </cell>
          <cell r="F19">
            <v>28.443333333333332</v>
          </cell>
          <cell r="G19">
            <v>29.41333333333333</v>
          </cell>
        </row>
        <row r="20">
          <cell r="B20">
            <v>2004</v>
          </cell>
          <cell r="C20">
            <v>38.296666666666667</v>
          </cell>
          <cell r="D20">
            <v>31.95</v>
          </cell>
          <cell r="E20">
            <v>35.49</v>
          </cell>
          <cell r="F20">
            <v>41.593333333333334</v>
          </cell>
          <cell r="G20">
            <v>44.153333333333329</v>
          </cell>
        </row>
        <row r="21">
          <cell r="B21">
            <v>2005</v>
          </cell>
          <cell r="C21">
            <v>54.43416666666667</v>
          </cell>
          <cell r="D21">
            <v>47.64</v>
          </cell>
          <cell r="E21">
            <v>51.613333333333337</v>
          </cell>
          <cell r="F21">
            <v>61.55</v>
          </cell>
          <cell r="G21">
            <v>56.933333333333337</v>
          </cell>
        </row>
        <row r="22">
          <cell r="B22">
            <v>2006</v>
          </cell>
          <cell r="C22">
            <v>65.39</v>
          </cell>
          <cell r="D22">
            <v>61.913333333333334</v>
          </cell>
          <cell r="E22">
            <v>69.83</v>
          </cell>
          <cell r="F22">
            <v>70.093333333333334</v>
          </cell>
          <cell r="G22">
            <v>59.723333333333336</v>
          </cell>
        </row>
        <row r="23">
          <cell r="B23">
            <v>2007</v>
          </cell>
          <cell r="C23">
            <v>64.676609458428686</v>
          </cell>
          <cell r="D23">
            <v>58.066666666666663</v>
          </cell>
          <cell r="E23">
            <v>68.679923722349358</v>
          </cell>
          <cell r="F23">
            <v>66.979923722349355</v>
          </cell>
          <cell r="G23">
            <v>64.979923722349355</v>
          </cell>
        </row>
        <row r="24">
          <cell r="B24">
            <v>2008</v>
          </cell>
          <cell r="C24">
            <v>63.229923722349355</v>
          </cell>
          <cell r="D24">
            <v>61.979923722349355</v>
          </cell>
          <cell r="E24">
            <v>62.979923722349355</v>
          </cell>
          <cell r="F24">
            <v>64.479923722349355</v>
          </cell>
          <cell r="G24">
            <v>63.479923722349355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iSpec"/>
      <sheetName val="Tabelle2"/>
      <sheetName val="BIP-Vergleich"/>
      <sheetName val="Auflagen"/>
      <sheetName val="Werbung"/>
      <sheetName val="Preisentwicklung"/>
      <sheetName val="Bip-Regionen"/>
      <sheetName val="Konsum-Regionen"/>
      <sheetName val="Insolvenzquoten"/>
    </sheetNames>
    <sheetDataSet>
      <sheetData sheetId="0" refreshError="1"/>
      <sheetData sheetId="1">
        <row r="1">
          <cell r="AA1" t="str">
            <v>Titel</v>
          </cell>
        </row>
      </sheetData>
      <sheetData sheetId="2">
        <row r="1">
          <cell r="A1" t="str">
            <v>Titel</v>
          </cell>
          <cell r="B1" t="str">
            <v>Deutschland, Gesamt</v>
          </cell>
          <cell r="C1" t="str">
            <v>Deutschland, Gesamt</v>
          </cell>
          <cell r="D1" t="str">
            <v>Deutschland, Gesamt</v>
          </cell>
          <cell r="E1" t="str">
            <v>Deutschland, Gesamt</v>
          </cell>
          <cell r="F1" t="str">
            <v>Deutschland, Gesamt</v>
          </cell>
          <cell r="G1" t="str">
            <v>Deutschland, Gesamt</v>
          </cell>
          <cell r="H1" t="str">
            <v>Deutschland, Gesamt</v>
          </cell>
          <cell r="I1" t="str">
            <v>Deutschland, Gesamt</v>
          </cell>
          <cell r="J1" t="str">
            <v>Deutschland, Gesamt</v>
          </cell>
          <cell r="K1" t="str">
            <v>Deutschland, Gesamt</v>
          </cell>
          <cell r="L1" t="str">
            <v>Deutschland, Gesamt</v>
          </cell>
          <cell r="M1" t="str">
            <v>Deutschland, Gesamt</v>
          </cell>
          <cell r="N1" t="str">
            <v>Deutschland, Gesamt</v>
          </cell>
          <cell r="O1" t="str">
            <v>Deutschland, Gesamt</v>
          </cell>
          <cell r="P1" t="str">
            <v>Deutschland, Gesamt</v>
          </cell>
          <cell r="Q1" t="str">
            <v>Deutschland, Gesamt</v>
          </cell>
          <cell r="R1" t="str">
            <v>Deutschland, Gesamt</v>
          </cell>
          <cell r="S1" t="str">
            <v>Deutschland, Gesamt</v>
          </cell>
        </row>
        <row r="2">
          <cell r="A2" t="str">
            <v>Untertitel</v>
          </cell>
          <cell r="B2" t="str">
            <v>Gross domestic product;  At chained 2000 prices, bn Euro;</v>
          </cell>
          <cell r="C2" t="str">
            <v>Gross domestic product;  At chained 2000 prices, bn Euro;</v>
          </cell>
          <cell r="D2" t="str">
            <v>Nettoproduktion, arb. ber.; H. v. Holz-, Zellstoff, Papier; 2000=100;</v>
          </cell>
          <cell r="E2" t="str">
            <v>Nettoproduktion, arb. ber.; H. v. Holz-, Zellstoff, Papier; 2000=100;</v>
          </cell>
          <cell r="F2" t="str">
            <v>Nettoproduktion, arb. ber.; Papier-,Karton-,Pappeverarbeitung; 2000=100;</v>
          </cell>
          <cell r="G2" t="str">
            <v>Nettoproduktion, arb. ber.; Papier-,Karton-,Pappeverarbeitung; 2000=100;</v>
          </cell>
          <cell r="H2" t="str">
            <v>Nettoproduktion, arb. ber.; Verlagsgewerbe; 2000=100;</v>
          </cell>
          <cell r="I2" t="str">
            <v>Nettoproduktion, arb. ber.; Verlagsgewerbe; 2000=100;</v>
          </cell>
          <cell r="J2" t="str">
            <v>Nettoproduktion, arb. ber.; Druckgewerbe; 2000=100;</v>
          </cell>
          <cell r="K2" t="str">
            <v>Nettoproduktion, arb. ber.; Druckgewerbe; 2000=100;</v>
          </cell>
          <cell r="L2" t="str">
            <v>Export, Volumen; H. v. Holz-, Zellstoff, Papier; Mio. Euro;</v>
          </cell>
          <cell r="M2" t="str">
            <v>Export, Volumen; H. v. Holz-, Zellstoff, Papier; Mio. Euro;</v>
          </cell>
          <cell r="N2" t="str">
            <v>Export, Volumen; Papier-,Karton-,Pappeverarbeitung; Mio. Euro;</v>
          </cell>
          <cell r="O2" t="str">
            <v>Export, Volumen; Papier-,Karton-,Pappeverarbeitung; Mio. Euro;</v>
          </cell>
          <cell r="P2" t="str">
            <v>Export, Volumen; Verlagsgewerbe; Mio. Euro;</v>
          </cell>
          <cell r="Q2" t="str">
            <v>Export, Volumen; Verlagsgewerbe; Mio. Euro;</v>
          </cell>
          <cell r="R2" t="str">
            <v>Export, Volumen; Druckgewerbe; Mio. Euro;</v>
          </cell>
          <cell r="S2" t="str">
            <v>Export, Volumen; Druckgewerbe; Mio. Euro;</v>
          </cell>
        </row>
        <row r="3">
          <cell r="A3" t="str">
            <v>Transformation</v>
          </cell>
          <cell r="B3" t="str">
            <v>-</v>
          </cell>
          <cell r="C3" t="str">
            <v>Kumulation laufendes Jahr (Veränderungsrate)</v>
          </cell>
          <cell r="D3" t="str">
            <v>-</v>
          </cell>
          <cell r="E3" t="str">
            <v>Kumulation laufendes Jahr (Veränderungsrate)</v>
          </cell>
          <cell r="F3" t="str">
            <v>-</v>
          </cell>
          <cell r="G3" t="str">
            <v>Kumulation laufendes Jahr (Veränderungsrate)</v>
          </cell>
          <cell r="H3" t="str">
            <v>-</v>
          </cell>
          <cell r="I3" t="str">
            <v>Kumulation laufendes Jahr (Veränderungsrate)</v>
          </cell>
          <cell r="J3" t="str">
            <v>-</v>
          </cell>
          <cell r="K3" t="str">
            <v>Kumulation laufendes Jahr (Veränderungsrate)</v>
          </cell>
          <cell r="L3" t="str">
            <v>-</v>
          </cell>
          <cell r="M3" t="str">
            <v>Kumulation laufendes Jahr (Veränderungsrate)</v>
          </cell>
          <cell r="N3" t="str">
            <v>-</v>
          </cell>
          <cell r="O3" t="str">
            <v>Kumulation laufendes Jahr (Veränderungsrate)</v>
          </cell>
          <cell r="P3" t="str">
            <v>-</v>
          </cell>
          <cell r="Q3" t="str">
            <v>Kumulation laufendes Jahr (Veränderungsrate)</v>
          </cell>
          <cell r="R3" t="str">
            <v>-</v>
          </cell>
          <cell r="S3" t="str">
            <v>Kumulation laufendes Jahr (Veränderungsrate)</v>
          </cell>
        </row>
        <row r="4">
          <cell r="A4" t="str">
            <v>1978</v>
          </cell>
          <cell r="B4">
            <v>1145.2550000000001</v>
          </cell>
          <cell r="C4">
            <v>3.0150000000000001</v>
          </cell>
          <cell r="D4">
            <v>46.1</v>
          </cell>
          <cell r="F4">
            <v>75.900000000000006</v>
          </cell>
          <cell r="J4">
            <v>68.7</v>
          </cell>
        </row>
        <row r="5">
          <cell r="A5" t="str">
            <v>1979</v>
          </cell>
          <cell r="B5">
            <v>1192.8979999999999</v>
          </cell>
          <cell r="C5">
            <v>4.16</v>
          </cell>
          <cell r="D5">
            <v>49.3</v>
          </cell>
          <cell r="E5">
            <v>6.9</v>
          </cell>
          <cell r="F5">
            <v>80.5</v>
          </cell>
          <cell r="G5">
            <v>6</v>
          </cell>
          <cell r="J5">
            <v>73.5</v>
          </cell>
          <cell r="K5">
            <v>6.9</v>
          </cell>
        </row>
        <row r="6">
          <cell r="A6" t="str">
            <v>1980</v>
          </cell>
          <cell r="B6">
            <v>1209.502</v>
          </cell>
          <cell r="C6">
            <v>1.3919999999999999</v>
          </cell>
          <cell r="D6">
            <v>49.7</v>
          </cell>
          <cell r="E6">
            <v>0.9</v>
          </cell>
          <cell r="F6">
            <v>84.1</v>
          </cell>
          <cell r="G6">
            <v>4.5</v>
          </cell>
          <cell r="J6">
            <v>74.3</v>
          </cell>
          <cell r="K6">
            <v>1.2</v>
          </cell>
        </row>
        <row r="7">
          <cell r="A7" t="str">
            <v>1981</v>
          </cell>
          <cell r="B7">
            <v>1215.998</v>
          </cell>
          <cell r="C7">
            <v>0.53700000000000003</v>
          </cell>
          <cell r="D7">
            <v>51.1</v>
          </cell>
          <cell r="E7">
            <v>2.8</v>
          </cell>
          <cell r="F7">
            <v>83</v>
          </cell>
          <cell r="G7">
            <v>-1.3</v>
          </cell>
          <cell r="J7">
            <v>72.5</v>
          </cell>
          <cell r="K7">
            <v>-2.4</v>
          </cell>
        </row>
        <row r="8">
          <cell r="A8" t="str">
            <v>1982</v>
          </cell>
          <cell r="B8">
            <v>1211.152</v>
          </cell>
          <cell r="C8">
            <v>-0.39900000000000002</v>
          </cell>
          <cell r="D8">
            <v>50.8</v>
          </cell>
          <cell r="E8">
            <v>-0.7</v>
          </cell>
          <cell r="F8">
            <v>83.3</v>
          </cell>
          <cell r="G8">
            <v>0.5</v>
          </cell>
          <cell r="J8">
            <v>70.400000000000006</v>
          </cell>
          <cell r="K8">
            <v>-3</v>
          </cell>
        </row>
        <row r="9">
          <cell r="A9" t="str">
            <v>1983</v>
          </cell>
          <cell r="B9">
            <v>1230.1780000000001</v>
          </cell>
          <cell r="C9">
            <v>1.571</v>
          </cell>
          <cell r="D9">
            <v>53.7</v>
          </cell>
          <cell r="E9">
            <v>5.6</v>
          </cell>
          <cell r="F9">
            <v>84.5</v>
          </cell>
          <cell r="G9">
            <v>1.4</v>
          </cell>
          <cell r="J9">
            <v>70</v>
          </cell>
          <cell r="K9">
            <v>-0.5</v>
          </cell>
        </row>
        <row r="10">
          <cell r="A10" t="str">
            <v>1984</v>
          </cell>
          <cell r="B10">
            <v>1264.931</v>
          </cell>
          <cell r="C10">
            <v>2.8250000000000002</v>
          </cell>
          <cell r="D10">
            <v>58.7</v>
          </cell>
          <cell r="E10">
            <v>9.4</v>
          </cell>
          <cell r="F10">
            <v>87.3</v>
          </cell>
          <cell r="G10">
            <v>3.3</v>
          </cell>
          <cell r="J10">
            <v>73.3</v>
          </cell>
          <cell r="K10">
            <v>4.7</v>
          </cell>
        </row>
        <row r="11">
          <cell r="A11" t="str">
            <v>1985</v>
          </cell>
          <cell r="B11">
            <v>1294.3219999999999</v>
          </cell>
          <cell r="C11">
            <v>2.323</v>
          </cell>
          <cell r="D11">
            <v>59.3</v>
          </cell>
          <cell r="E11">
            <v>1</v>
          </cell>
          <cell r="F11">
            <v>91.1</v>
          </cell>
          <cell r="G11">
            <v>4.3</v>
          </cell>
          <cell r="J11">
            <v>74.099999999999994</v>
          </cell>
          <cell r="K11">
            <v>1.1000000000000001</v>
          </cell>
        </row>
        <row r="12">
          <cell r="A12" t="str">
            <v>1986</v>
          </cell>
          <cell r="B12">
            <v>1323.9190000000001</v>
          </cell>
          <cell r="C12">
            <v>2.2869999999999999</v>
          </cell>
          <cell r="D12">
            <v>60.8</v>
          </cell>
          <cell r="E12">
            <v>2.5</v>
          </cell>
          <cell r="F12">
            <v>93.6</v>
          </cell>
          <cell r="G12">
            <v>2.8</v>
          </cell>
          <cell r="J12">
            <v>75.599999999999994</v>
          </cell>
          <cell r="K12">
            <v>2</v>
          </cell>
        </row>
        <row r="13">
          <cell r="A13" t="str">
            <v>1987</v>
          </cell>
          <cell r="B13">
            <v>1342.5329999999999</v>
          </cell>
          <cell r="C13">
            <v>1.4059999999999999</v>
          </cell>
          <cell r="D13">
            <v>64.5</v>
          </cell>
          <cell r="E13">
            <v>6.2</v>
          </cell>
          <cell r="F13">
            <v>97</v>
          </cell>
          <cell r="G13">
            <v>3.6</v>
          </cell>
          <cell r="J13">
            <v>78.099999999999994</v>
          </cell>
          <cell r="K13">
            <v>3.3</v>
          </cell>
        </row>
        <row r="14">
          <cell r="A14" t="str">
            <v>1988</v>
          </cell>
          <cell r="B14">
            <v>1392.2909999999999</v>
          </cell>
          <cell r="C14">
            <v>3.706</v>
          </cell>
          <cell r="D14">
            <v>69</v>
          </cell>
          <cell r="E14">
            <v>6.9</v>
          </cell>
          <cell r="F14">
            <v>102.1</v>
          </cell>
          <cell r="G14">
            <v>5.2</v>
          </cell>
          <cell r="J14">
            <v>80.400000000000006</v>
          </cell>
          <cell r="K14">
            <v>2.9</v>
          </cell>
          <cell r="L14">
            <v>4189.54</v>
          </cell>
          <cell r="N14">
            <v>2343.35</v>
          </cell>
        </row>
        <row r="15">
          <cell r="A15" t="str">
            <v>1989</v>
          </cell>
          <cell r="B15">
            <v>1446.6379999999999</v>
          </cell>
          <cell r="C15">
            <v>3.903</v>
          </cell>
          <cell r="D15">
            <v>72.7</v>
          </cell>
          <cell r="E15">
            <v>5.4</v>
          </cell>
          <cell r="F15">
            <v>107</v>
          </cell>
          <cell r="G15">
            <v>4.8</v>
          </cell>
          <cell r="J15">
            <v>84.5</v>
          </cell>
          <cell r="K15">
            <v>5.0999999999999996</v>
          </cell>
          <cell r="L15">
            <v>4419.6000000000004</v>
          </cell>
          <cell r="M15">
            <v>5.49</v>
          </cell>
          <cell r="N15">
            <v>2719.15</v>
          </cell>
          <cell r="O15">
            <v>16.04</v>
          </cell>
        </row>
        <row r="16">
          <cell r="A16" t="str">
            <v>1990</v>
          </cell>
          <cell r="B16">
            <v>1522.538</v>
          </cell>
          <cell r="C16">
            <v>5.2469999999999999</v>
          </cell>
          <cell r="D16">
            <v>75.099999999999994</v>
          </cell>
          <cell r="E16">
            <v>3.2</v>
          </cell>
          <cell r="F16">
            <v>118.6</v>
          </cell>
          <cell r="G16">
            <v>10.8</v>
          </cell>
          <cell r="J16">
            <v>90.7</v>
          </cell>
          <cell r="K16">
            <v>7.4</v>
          </cell>
          <cell r="L16">
            <v>4329.3999999999996</v>
          </cell>
          <cell r="M16">
            <v>-2.04</v>
          </cell>
          <cell r="N16">
            <v>2880.54</v>
          </cell>
          <cell r="O16">
            <v>5.94</v>
          </cell>
        </row>
        <row r="17">
          <cell r="A17" t="str">
            <v>1991</v>
          </cell>
          <cell r="B17">
            <v>1760.498</v>
          </cell>
          <cell r="C17">
            <v>15.629</v>
          </cell>
          <cell r="D17">
            <v>77.2</v>
          </cell>
          <cell r="E17">
            <v>2.9</v>
          </cell>
          <cell r="F17">
            <v>122.7</v>
          </cell>
          <cell r="G17">
            <v>3.5</v>
          </cell>
          <cell r="H17">
            <v>64.3</v>
          </cell>
          <cell r="J17">
            <v>96.8</v>
          </cell>
          <cell r="K17">
            <v>6.7</v>
          </cell>
          <cell r="L17">
            <v>4347.72</v>
          </cell>
          <cell r="M17">
            <v>0.42</v>
          </cell>
          <cell r="N17">
            <v>3010.77</v>
          </cell>
          <cell r="O17">
            <v>4.5199999999999996</v>
          </cell>
          <cell r="P17">
            <v>2026.82</v>
          </cell>
          <cell r="R17">
            <v>1149.1199999999999</v>
          </cell>
        </row>
        <row r="18">
          <cell r="A18" t="str">
            <v>1992</v>
          </cell>
          <cell r="B18">
            <v>1799.6859999999999</v>
          </cell>
          <cell r="C18">
            <v>2.226</v>
          </cell>
          <cell r="D18">
            <v>75.2</v>
          </cell>
          <cell r="E18">
            <v>-2.6</v>
          </cell>
          <cell r="F18">
            <v>120.3</v>
          </cell>
          <cell r="G18">
            <v>-1.9</v>
          </cell>
          <cell r="H18">
            <v>68.2</v>
          </cell>
          <cell r="I18">
            <v>6</v>
          </cell>
          <cell r="J18">
            <v>95.6</v>
          </cell>
          <cell r="K18">
            <v>-1.3</v>
          </cell>
          <cell r="L18">
            <v>4655.13</v>
          </cell>
          <cell r="M18">
            <v>7.07</v>
          </cell>
          <cell r="N18">
            <v>2976.72</v>
          </cell>
          <cell r="O18">
            <v>-1.1299999999999999</v>
          </cell>
          <cell r="P18">
            <v>2103.59</v>
          </cell>
          <cell r="Q18">
            <v>3.79</v>
          </cell>
          <cell r="R18">
            <v>1242.75</v>
          </cell>
          <cell r="S18">
            <v>8.15</v>
          </cell>
        </row>
        <row r="19">
          <cell r="A19" t="str">
            <v>1993</v>
          </cell>
          <cell r="B19">
            <v>1785.3520000000001</v>
          </cell>
          <cell r="C19">
            <v>-0.79600000000000004</v>
          </cell>
          <cell r="D19">
            <v>71.900000000000006</v>
          </cell>
          <cell r="E19">
            <v>-4.4000000000000004</v>
          </cell>
          <cell r="F19">
            <v>115.6</v>
          </cell>
          <cell r="G19">
            <v>-3.9</v>
          </cell>
          <cell r="H19">
            <v>72.2</v>
          </cell>
          <cell r="I19">
            <v>5.8</v>
          </cell>
          <cell r="J19">
            <v>91.7</v>
          </cell>
          <cell r="K19">
            <v>-4</v>
          </cell>
          <cell r="L19">
            <v>4597.43</v>
          </cell>
          <cell r="M19">
            <v>-1.24</v>
          </cell>
          <cell r="N19">
            <v>2897.89</v>
          </cell>
          <cell r="O19">
            <v>-2.65</v>
          </cell>
          <cell r="P19">
            <v>2106.71</v>
          </cell>
          <cell r="Q19">
            <v>0.15</v>
          </cell>
          <cell r="R19">
            <v>1017.8</v>
          </cell>
          <cell r="S19">
            <v>-18.100000000000001</v>
          </cell>
        </row>
        <row r="20">
          <cell r="A20" t="str">
            <v>1994</v>
          </cell>
          <cell r="B20">
            <v>1832.7380000000001</v>
          </cell>
          <cell r="C20">
            <v>2.6539999999999999</v>
          </cell>
          <cell r="D20">
            <v>78.900000000000006</v>
          </cell>
          <cell r="E20">
            <v>9.8000000000000007</v>
          </cell>
          <cell r="F20">
            <v>117.6</v>
          </cell>
          <cell r="G20">
            <v>1.7</v>
          </cell>
          <cell r="H20">
            <v>75.900000000000006</v>
          </cell>
          <cell r="I20">
            <v>5.0999999999999996</v>
          </cell>
          <cell r="J20">
            <v>90</v>
          </cell>
          <cell r="K20">
            <v>-1.8</v>
          </cell>
          <cell r="L20">
            <v>5618.83</v>
          </cell>
          <cell r="M20">
            <v>22.22</v>
          </cell>
          <cell r="N20">
            <v>3143.61</v>
          </cell>
          <cell r="O20">
            <v>8.48</v>
          </cell>
          <cell r="P20">
            <v>2191.34</v>
          </cell>
          <cell r="Q20">
            <v>4.0199999999999996</v>
          </cell>
          <cell r="R20">
            <v>1195.1199999999999</v>
          </cell>
          <cell r="S20">
            <v>17.420000000000002</v>
          </cell>
        </row>
        <row r="21">
          <cell r="A21" t="str">
            <v>1995</v>
          </cell>
          <cell r="B21">
            <v>1867.3879999999999</v>
          </cell>
          <cell r="C21">
            <v>1.891</v>
          </cell>
          <cell r="D21">
            <v>85.7</v>
          </cell>
          <cell r="E21">
            <v>8.6</v>
          </cell>
          <cell r="F21">
            <v>105.4</v>
          </cell>
          <cell r="G21">
            <v>-10.3</v>
          </cell>
          <cell r="H21">
            <v>78.099999999999994</v>
          </cell>
          <cell r="I21">
            <v>3</v>
          </cell>
          <cell r="J21">
            <v>90.5</v>
          </cell>
          <cell r="K21">
            <v>0.5</v>
          </cell>
          <cell r="L21">
            <v>6531.43</v>
          </cell>
          <cell r="M21">
            <v>16.239999999999998</v>
          </cell>
          <cell r="N21">
            <v>3346.83</v>
          </cell>
          <cell r="O21">
            <v>6.46</v>
          </cell>
          <cell r="P21">
            <v>2110.62</v>
          </cell>
          <cell r="Q21">
            <v>-3.68</v>
          </cell>
          <cell r="R21">
            <v>1210.3800000000001</v>
          </cell>
          <cell r="S21">
            <v>1.28</v>
          </cell>
        </row>
        <row r="22">
          <cell r="A22" t="str">
            <v>1996</v>
          </cell>
          <cell r="B22">
            <v>1885.8979999999999</v>
          </cell>
          <cell r="C22">
            <v>0.99099999999999999</v>
          </cell>
          <cell r="D22">
            <v>85.1</v>
          </cell>
          <cell r="E22">
            <v>-0.7</v>
          </cell>
          <cell r="F22">
            <v>104.7</v>
          </cell>
          <cell r="G22">
            <v>-0.7</v>
          </cell>
          <cell r="H22">
            <v>83</v>
          </cell>
          <cell r="I22">
            <v>6.2</v>
          </cell>
          <cell r="J22">
            <v>89.2</v>
          </cell>
          <cell r="K22">
            <v>-1.4</v>
          </cell>
          <cell r="L22">
            <v>6509.85</v>
          </cell>
          <cell r="M22">
            <v>-0.33</v>
          </cell>
          <cell r="N22">
            <v>3408.77</v>
          </cell>
          <cell r="O22">
            <v>1.85</v>
          </cell>
          <cell r="P22">
            <v>2372.6799999999998</v>
          </cell>
          <cell r="Q22">
            <v>12.42</v>
          </cell>
          <cell r="R22">
            <v>1178.76</v>
          </cell>
          <cell r="S22">
            <v>-2.61</v>
          </cell>
        </row>
        <row r="23">
          <cell r="A23" t="str">
            <v>1997</v>
          </cell>
          <cell r="B23">
            <v>1919.8779999999999</v>
          </cell>
          <cell r="C23">
            <v>1.802</v>
          </cell>
          <cell r="D23">
            <v>95.9</v>
          </cell>
          <cell r="E23">
            <v>12.6</v>
          </cell>
          <cell r="F23">
            <v>99.6</v>
          </cell>
          <cell r="G23">
            <v>-4.9000000000000004</v>
          </cell>
          <cell r="H23">
            <v>87.7</v>
          </cell>
          <cell r="I23">
            <v>5.7</v>
          </cell>
          <cell r="J23">
            <v>88.4</v>
          </cell>
          <cell r="K23">
            <v>-0.9</v>
          </cell>
          <cell r="L23">
            <v>7661.71</v>
          </cell>
          <cell r="M23">
            <v>17.690000000000001</v>
          </cell>
          <cell r="N23">
            <v>3295.97</v>
          </cell>
          <cell r="O23">
            <v>-3.31</v>
          </cell>
          <cell r="P23">
            <v>2366.7399999999998</v>
          </cell>
          <cell r="Q23">
            <v>-0.25</v>
          </cell>
          <cell r="R23">
            <v>1241.72</v>
          </cell>
          <cell r="S23">
            <v>5.34</v>
          </cell>
        </row>
        <row r="24">
          <cell r="A24" t="str">
            <v>1998</v>
          </cell>
          <cell r="B24">
            <v>1958.9110000000001</v>
          </cell>
          <cell r="C24">
            <v>2.0329999999999999</v>
          </cell>
          <cell r="D24">
            <v>97.8</v>
          </cell>
          <cell r="E24">
            <v>2</v>
          </cell>
          <cell r="F24">
            <v>97.7</v>
          </cell>
          <cell r="G24">
            <v>-1.9</v>
          </cell>
          <cell r="H24">
            <v>92.2</v>
          </cell>
          <cell r="I24">
            <v>5.2</v>
          </cell>
          <cell r="J24">
            <v>92.3</v>
          </cell>
          <cell r="K24">
            <v>4.4000000000000004</v>
          </cell>
          <cell r="L24">
            <v>7759.03</v>
          </cell>
          <cell r="M24">
            <v>1.27</v>
          </cell>
          <cell r="N24">
            <v>3871.68</v>
          </cell>
          <cell r="O24">
            <v>17.47</v>
          </cell>
          <cell r="P24">
            <v>2584.69</v>
          </cell>
          <cell r="Q24">
            <v>9.2100000000000009</v>
          </cell>
          <cell r="R24">
            <v>1409.59</v>
          </cell>
          <cell r="S24">
            <v>13.52</v>
          </cell>
        </row>
        <row r="25">
          <cell r="A25" t="str">
            <v>1999</v>
          </cell>
          <cell r="B25">
            <v>1998.4590000000001</v>
          </cell>
          <cell r="C25">
            <v>2.0190000000000001</v>
          </cell>
          <cell r="D25">
            <v>99.1</v>
          </cell>
          <cell r="E25">
            <v>1.3</v>
          </cell>
          <cell r="F25">
            <v>97.4</v>
          </cell>
          <cell r="G25">
            <v>-0.3</v>
          </cell>
          <cell r="H25">
            <v>95.1</v>
          </cell>
          <cell r="I25">
            <v>3.1</v>
          </cell>
          <cell r="J25">
            <v>97.9</v>
          </cell>
          <cell r="K25">
            <v>6.1</v>
          </cell>
          <cell r="L25">
            <v>8262.02</v>
          </cell>
          <cell r="M25">
            <v>6.48</v>
          </cell>
          <cell r="N25">
            <v>3967.9</v>
          </cell>
          <cell r="O25">
            <v>2.4900000000000002</v>
          </cell>
          <cell r="P25">
            <v>2763.47</v>
          </cell>
          <cell r="Q25">
            <v>6.92</v>
          </cell>
          <cell r="R25">
            <v>1505.24</v>
          </cell>
          <cell r="S25">
            <v>6.79</v>
          </cell>
        </row>
        <row r="26">
          <cell r="A26" t="str">
            <v>2000</v>
          </cell>
          <cell r="B26">
            <v>2062.6030000000001</v>
          </cell>
          <cell r="C26">
            <v>3.21</v>
          </cell>
          <cell r="D26">
            <v>100</v>
          </cell>
          <cell r="E26">
            <v>0.9</v>
          </cell>
          <cell r="F26">
            <v>100</v>
          </cell>
          <cell r="G26">
            <v>2.6</v>
          </cell>
          <cell r="H26">
            <v>100</v>
          </cell>
          <cell r="I26">
            <v>5.2</v>
          </cell>
          <cell r="J26">
            <v>100</v>
          </cell>
          <cell r="K26">
            <v>2.1</v>
          </cell>
          <cell r="L26">
            <v>9645.75</v>
          </cell>
          <cell r="M26">
            <v>16.75</v>
          </cell>
          <cell r="N26">
            <v>4690.67</v>
          </cell>
          <cell r="O26">
            <v>18.22</v>
          </cell>
          <cell r="P26">
            <v>2973.67</v>
          </cell>
          <cell r="Q26">
            <v>7.61</v>
          </cell>
          <cell r="R26">
            <v>1840.77</v>
          </cell>
          <cell r="S26">
            <v>22.29</v>
          </cell>
        </row>
        <row r="27">
          <cell r="A27" t="str">
            <v>2001</v>
          </cell>
          <cell r="B27">
            <v>2088.0749999999998</v>
          </cell>
          <cell r="C27">
            <v>1.2350000000000001</v>
          </cell>
          <cell r="D27">
            <v>94.8</v>
          </cell>
          <cell r="E27">
            <v>-5.2</v>
          </cell>
          <cell r="F27">
            <v>100</v>
          </cell>
          <cell r="G27">
            <v>0</v>
          </cell>
          <cell r="H27">
            <v>96.2</v>
          </cell>
          <cell r="I27">
            <v>-3.8</v>
          </cell>
          <cell r="J27">
            <v>95.9</v>
          </cell>
          <cell r="K27">
            <v>-4.2</v>
          </cell>
          <cell r="L27">
            <v>9290.44</v>
          </cell>
          <cell r="M27">
            <v>-3.68</v>
          </cell>
          <cell r="N27">
            <v>4513.79</v>
          </cell>
          <cell r="O27">
            <v>-3.77</v>
          </cell>
          <cell r="P27">
            <v>2855.61</v>
          </cell>
          <cell r="Q27">
            <v>-3.97</v>
          </cell>
          <cell r="R27">
            <v>1649.12</v>
          </cell>
          <cell r="S27">
            <v>-10.41</v>
          </cell>
        </row>
        <row r="28">
          <cell r="A28" t="str">
            <v>2002</v>
          </cell>
          <cell r="B28">
            <v>2088.0230000000001</v>
          </cell>
          <cell r="C28">
            <v>-2E-3</v>
          </cell>
          <cell r="D28">
            <v>97.3</v>
          </cell>
          <cell r="E28">
            <v>2.7</v>
          </cell>
          <cell r="F28">
            <v>100.1</v>
          </cell>
          <cell r="G28">
            <v>0.2</v>
          </cell>
          <cell r="H28">
            <v>94.3</v>
          </cell>
          <cell r="I28">
            <v>-2</v>
          </cell>
          <cell r="J28">
            <v>91.9</v>
          </cell>
          <cell r="K28">
            <v>-4.0999999999999996</v>
          </cell>
          <cell r="L28">
            <v>10001.43</v>
          </cell>
          <cell r="M28">
            <v>7.65</v>
          </cell>
          <cell r="N28">
            <v>4563.28</v>
          </cell>
          <cell r="O28">
            <v>1.1000000000000001</v>
          </cell>
          <cell r="P28">
            <v>3080.77</v>
          </cell>
          <cell r="Q28">
            <v>7.89</v>
          </cell>
          <cell r="R28">
            <v>1872.51</v>
          </cell>
          <cell r="S28">
            <v>13.55</v>
          </cell>
        </row>
        <row r="29">
          <cell r="A29" t="str">
            <v>2003</v>
          </cell>
          <cell r="B29">
            <v>2083.538</v>
          </cell>
          <cell r="C29">
            <v>-0.215</v>
          </cell>
          <cell r="D29">
            <v>101.1</v>
          </cell>
          <cell r="E29">
            <v>3.9</v>
          </cell>
          <cell r="F29">
            <v>102.3</v>
          </cell>
          <cell r="G29">
            <v>2.1</v>
          </cell>
          <cell r="H29">
            <v>91.8</v>
          </cell>
          <cell r="I29">
            <v>-2.6</v>
          </cell>
          <cell r="J29">
            <v>88</v>
          </cell>
          <cell r="K29">
            <v>-4.3</v>
          </cell>
          <cell r="L29">
            <v>10129.27</v>
          </cell>
          <cell r="M29">
            <v>1.28</v>
          </cell>
          <cell r="N29">
            <v>4586.32</v>
          </cell>
          <cell r="O29">
            <v>0.5</v>
          </cell>
          <cell r="P29">
            <v>2874.33</v>
          </cell>
          <cell r="Q29">
            <v>-6.7</v>
          </cell>
          <cell r="R29">
            <v>1925.69</v>
          </cell>
          <cell r="S29">
            <v>2.84</v>
          </cell>
        </row>
        <row r="30">
          <cell r="A30" t="str">
            <v>2004</v>
          </cell>
          <cell r="B30">
            <v>2108.6999999999998</v>
          </cell>
          <cell r="C30">
            <v>1.208</v>
          </cell>
          <cell r="D30">
            <v>106.7</v>
          </cell>
          <cell r="E30">
            <v>5.6</v>
          </cell>
          <cell r="F30">
            <v>101.5</v>
          </cell>
          <cell r="G30">
            <v>-0.7</v>
          </cell>
          <cell r="H30">
            <v>94.3</v>
          </cell>
          <cell r="I30">
            <v>2.7</v>
          </cell>
          <cell r="J30">
            <v>89.6</v>
          </cell>
          <cell r="K30">
            <v>1.8</v>
          </cell>
          <cell r="L30">
            <v>10969.28</v>
          </cell>
          <cell r="M30">
            <v>8.2899999999999991</v>
          </cell>
          <cell r="N30">
            <v>4709.9399999999996</v>
          </cell>
          <cell r="O30">
            <v>2.7</v>
          </cell>
          <cell r="P30">
            <v>2951.23</v>
          </cell>
          <cell r="Q30">
            <v>2.68</v>
          </cell>
          <cell r="R30">
            <v>1987.12</v>
          </cell>
          <cell r="S30">
            <v>3.19</v>
          </cell>
        </row>
        <row r="31">
          <cell r="A31" t="str">
            <v>2005</v>
          </cell>
          <cell r="B31">
            <v>2124.942</v>
          </cell>
          <cell r="C31">
            <v>0.77</v>
          </cell>
          <cell r="D31">
            <v>113.1</v>
          </cell>
          <cell r="E31">
            <v>6</v>
          </cell>
          <cell r="F31">
            <v>102.2</v>
          </cell>
          <cell r="G31">
            <v>0.7</v>
          </cell>
          <cell r="H31">
            <v>92.1</v>
          </cell>
          <cell r="I31">
            <v>-2.4</v>
          </cell>
          <cell r="J31">
            <v>93.7</v>
          </cell>
          <cell r="K31">
            <v>4.5999999999999996</v>
          </cell>
          <cell r="L31">
            <v>11834.19</v>
          </cell>
          <cell r="M31">
            <v>7.88</v>
          </cell>
          <cell r="N31">
            <v>4935.63</v>
          </cell>
          <cell r="O31">
            <v>4.79</v>
          </cell>
          <cell r="P31">
            <v>3401.68</v>
          </cell>
          <cell r="Q31">
            <v>15.26</v>
          </cell>
          <cell r="R31">
            <v>2116.75</v>
          </cell>
          <cell r="S31">
            <v>6.52</v>
          </cell>
        </row>
        <row r="32">
          <cell r="A32" t="str">
            <v>2006</v>
          </cell>
          <cell r="B32">
            <v>2187.9520000000002</v>
          </cell>
          <cell r="C32">
            <v>2.9649999999999999</v>
          </cell>
          <cell r="D32">
            <v>116.4</v>
          </cell>
          <cell r="E32">
            <v>2.9</v>
          </cell>
          <cell r="F32">
            <v>106.8</v>
          </cell>
          <cell r="G32">
            <v>4.5</v>
          </cell>
          <cell r="H32">
            <v>90.5</v>
          </cell>
          <cell r="I32">
            <v>-1.7</v>
          </cell>
          <cell r="J32">
            <v>96.6</v>
          </cell>
          <cell r="K32">
            <v>3.1</v>
          </cell>
          <cell r="L32">
            <v>12765.32</v>
          </cell>
          <cell r="M32">
            <v>7.87</v>
          </cell>
          <cell r="N32">
            <v>5226.25</v>
          </cell>
          <cell r="O32">
            <v>5.89</v>
          </cell>
          <cell r="P32">
            <v>3124.54</v>
          </cell>
          <cell r="Q32">
            <v>-8.15</v>
          </cell>
          <cell r="R32">
            <v>2256.84</v>
          </cell>
          <cell r="S32">
            <v>6.62</v>
          </cell>
        </row>
        <row r="33">
          <cell r="A33" t="str">
            <v>2007</v>
          </cell>
          <cell r="B33">
            <v>2241.7829999999999</v>
          </cell>
          <cell r="C33">
            <v>2.46</v>
          </cell>
          <cell r="D33">
            <v>129.6</v>
          </cell>
          <cell r="E33">
            <v>11.3</v>
          </cell>
          <cell r="F33">
            <v>113.7</v>
          </cell>
          <cell r="G33">
            <v>6.5</v>
          </cell>
          <cell r="H33">
            <v>86.6</v>
          </cell>
          <cell r="I33">
            <v>-4.2</v>
          </cell>
          <cell r="J33">
            <v>99.1</v>
          </cell>
          <cell r="K33">
            <v>2.6</v>
          </cell>
          <cell r="L33">
            <v>13257.07</v>
          </cell>
          <cell r="M33">
            <v>3.85</v>
          </cell>
          <cell r="N33">
            <v>5565.22</v>
          </cell>
          <cell r="O33">
            <v>6.49</v>
          </cell>
          <cell r="P33">
            <v>3180.65</v>
          </cell>
          <cell r="Q33">
            <v>1.8</v>
          </cell>
          <cell r="R33">
            <v>2498.75</v>
          </cell>
          <cell r="S33">
            <v>10.72</v>
          </cell>
        </row>
        <row r="34">
          <cell r="A34" t="str">
            <v>2008</v>
          </cell>
          <cell r="B34">
            <v>2270.8130000000001</v>
          </cell>
          <cell r="C34">
            <v>1.2949999999999999</v>
          </cell>
          <cell r="D34">
            <v>126.4</v>
          </cell>
          <cell r="E34">
            <v>-2.5</v>
          </cell>
          <cell r="F34">
            <v>115.9</v>
          </cell>
          <cell r="G34">
            <v>2</v>
          </cell>
          <cell r="H34">
            <v>83.5</v>
          </cell>
          <cell r="I34">
            <v>-3.6</v>
          </cell>
          <cell r="J34">
            <v>99.8</v>
          </cell>
          <cell r="K34">
            <v>0.8</v>
          </cell>
          <cell r="L34">
            <v>12422.83</v>
          </cell>
          <cell r="M34">
            <v>-6.29</v>
          </cell>
          <cell r="N34">
            <v>5339.62</v>
          </cell>
          <cell r="O34">
            <v>-4.05</v>
          </cell>
          <cell r="P34">
            <v>2966.41</v>
          </cell>
          <cell r="Q34">
            <v>-6.74</v>
          </cell>
          <cell r="R34">
            <v>2568.48</v>
          </cell>
          <cell r="S34">
            <v>2.79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DZ_BANK_Farben_4">
      <a:dk1>
        <a:sysClr val="windowText" lastClr="000000"/>
      </a:dk1>
      <a:lt1>
        <a:srgbClr val="FFFFFF"/>
      </a:lt1>
      <a:dk2>
        <a:srgbClr val="000000"/>
      </a:dk2>
      <a:lt2>
        <a:srgbClr val="FFFFFF"/>
      </a:lt2>
      <a:accent1>
        <a:srgbClr val="F08200"/>
      </a:accent1>
      <a:accent2>
        <a:srgbClr val="0E3C8A"/>
      </a:accent2>
      <a:accent3>
        <a:srgbClr val="ABABAB"/>
      </a:accent3>
      <a:accent4>
        <a:srgbClr val="E6460F"/>
      </a:accent4>
      <a:accent5>
        <a:srgbClr val="192D46"/>
      </a:accent5>
      <a:accent6>
        <a:srgbClr val="B8D4E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95"/>
  <sheetViews>
    <sheetView tabSelected="1" topLeftCell="I4" zoomScale="112" zoomScaleNormal="112" workbookViewId="0">
      <selection activeCell="K19" sqref="K19"/>
    </sheetView>
  </sheetViews>
  <sheetFormatPr baseColWidth="10" defaultRowHeight="12.75"/>
  <cols>
    <col min="1" max="16384" width="11.42578125" style="74"/>
  </cols>
  <sheetData>
    <row r="3" spans="1:11">
      <c r="B3" s="74" t="s">
        <v>254</v>
      </c>
      <c r="C3" s="74" t="s">
        <v>255</v>
      </c>
    </row>
    <row r="4" spans="1:11" ht="25.5">
      <c r="B4" s="75" t="s">
        <v>256</v>
      </c>
      <c r="K4" s="79" t="s">
        <v>257</v>
      </c>
    </row>
    <row r="5" spans="1:11">
      <c r="A5" s="76">
        <v>38353</v>
      </c>
      <c r="C5" s="74">
        <v>-1.4</v>
      </c>
    </row>
    <row r="6" spans="1:11">
      <c r="A6" s="76">
        <v>38384</v>
      </c>
      <c r="C6" s="74">
        <v>-0.1</v>
      </c>
    </row>
    <row r="7" spans="1:11">
      <c r="A7" s="76">
        <v>38412</v>
      </c>
      <c r="B7" s="74">
        <v>31.300000000000004</v>
      </c>
      <c r="C7" s="74">
        <v>-4.4000000000000004</v>
      </c>
    </row>
    <row r="8" spans="1:11">
      <c r="A8" s="76">
        <v>38443</v>
      </c>
      <c r="B8" s="74">
        <v>31.300000000000004</v>
      </c>
      <c r="C8" s="74">
        <v>-3.3</v>
      </c>
    </row>
    <row r="9" spans="1:11">
      <c r="A9" s="76">
        <v>38473</v>
      </c>
      <c r="C9" s="74">
        <v>-2.9</v>
      </c>
    </row>
    <row r="10" spans="1:11">
      <c r="A10" s="76">
        <v>38504</v>
      </c>
      <c r="C10" s="74">
        <v>-3.7</v>
      </c>
    </row>
    <row r="11" spans="1:11">
      <c r="A11" s="76">
        <v>38534</v>
      </c>
      <c r="C11" s="74">
        <v>-3.7</v>
      </c>
    </row>
    <row r="12" spans="1:11">
      <c r="A12" s="76">
        <v>38565</v>
      </c>
      <c r="C12" s="74">
        <v>-2</v>
      </c>
    </row>
    <row r="13" spans="1:11">
      <c r="A13" s="76">
        <v>38596</v>
      </c>
      <c r="B13" s="74">
        <v>31.799999999999997</v>
      </c>
      <c r="C13" s="74">
        <v>0.9</v>
      </c>
    </row>
    <row r="14" spans="1:11">
      <c r="A14" s="76">
        <v>38626</v>
      </c>
      <c r="B14" s="74">
        <v>31.799999999999997</v>
      </c>
      <c r="C14" s="74">
        <v>1.9</v>
      </c>
    </row>
    <row r="15" spans="1:11">
      <c r="A15" s="76">
        <v>38657</v>
      </c>
      <c r="C15" s="74">
        <v>5.7</v>
      </c>
    </row>
    <row r="16" spans="1:11">
      <c r="A16" s="76">
        <v>38687</v>
      </c>
      <c r="C16" s="74">
        <v>5.4</v>
      </c>
    </row>
    <row r="17" spans="1:11">
      <c r="A17" s="76">
        <v>38718</v>
      </c>
      <c r="C17" s="74">
        <v>8.6</v>
      </c>
    </row>
    <row r="18" spans="1:11">
      <c r="A18" s="76">
        <v>38749</v>
      </c>
      <c r="C18" s="74">
        <v>12.1</v>
      </c>
      <c r="K18" s="67" t="s">
        <v>258</v>
      </c>
    </row>
    <row r="19" spans="1:11">
      <c r="A19" s="76">
        <v>38777</v>
      </c>
      <c r="B19" s="74">
        <v>47.800000000000004</v>
      </c>
      <c r="C19" s="74">
        <v>14.6</v>
      </c>
    </row>
    <row r="20" spans="1:11">
      <c r="A20" s="76">
        <v>38808</v>
      </c>
      <c r="B20" s="74">
        <v>47.800000000000004</v>
      </c>
      <c r="C20" s="74">
        <v>15.1</v>
      </c>
    </row>
    <row r="21" spans="1:11">
      <c r="A21" s="76">
        <v>38838</v>
      </c>
      <c r="C21" s="74">
        <v>21.5</v>
      </c>
    </row>
    <row r="22" spans="1:11">
      <c r="A22" s="76">
        <v>38869</v>
      </c>
      <c r="C22" s="74">
        <v>21.9</v>
      </c>
    </row>
    <row r="23" spans="1:11">
      <c r="A23" s="76">
        <v>38899</v>
      </c>
      <c r="C23" s="74">
        <v>21.6</v>
      </c>
    </row>
    <row r="24" spans="1:11">
      <c r="A24" s="76">
        <v>38930</v>
      </c>
      <c r="C24" s="74">
        <v>21</v>
      </c>
    </row>
    <row r="25" spans="1:11">
      <c r="A25" s="76">
        <v>38961</v>
      </c>
      <c r="B25" s="74">
        <v>62.199999999999996</v>
      </c>
      <c r="C25" s="74">
        <v>22.9</v>
      </c>
    </row>
    <row r="26" spans="1:11">
      <c r="A26" s="76">
        <v>38991</v>
      </c>
      <c r="B26" s="74">
        <v>62.199999999999996</v>
      </c>
      <c r="C26" s="74">
        <v>24.7</v>
      </c>
    </row>
    <row r="27" spans="1:11">
      <c r="A27" s="76">
        <v>39022</v>
      </c>
      <c r="C27" s="74">
        <v>26.9</v>
      </c>
    </row>
    <row r="28" spans="1:11">
      <c r="A28" s="76">
        <v>39052</v>
      </c>
      <c r="C28" s="74">
        <v>30.4</v>
      </c>
    </row>
    <row r="29" spans="1:11">
      <c r="A29" s="76">
        <v>39083</v>
      </c>
      <c r="C29" s="74">
        <v>27.2</v>
      </c>
    </row>
    <row r="30" spans="1:11">
      <c r="A30" s="76">
        <v>39114</v>
      </c>
      <c r="C30" s="74">
        <v>23.8</v>
      </c>
    </row>
    <row r="31" spans="1:11">
      <c r="A31" s="76">
        <v>39142</v>
      </c>
      <c r="B31" s="74">
        <v>68.900000000000006</v>
      </c>
      <c r="C31" s="74">
        <v>26.6</v>
      </c>
    </row>
    <row r="32" spans="1:11">
      <c r="A32" s="76">
        <v>39173</v>
      </c>
      <c r="B32" s="74">
        <v>68.900000000000006</v>
      </c>
      <c r="C32" s="74">
        <v>29.9</v>
      </c>
    </row>
    <row r="33" spans="1:3">
      <c r="A33" s="76">
        <v>39203</v>
      </c>
      <c r="C33" s="74">
        <v>29.7</v>
      </c>
    </row>
    <row r="34" spans="1:3">
      <c r="A34" s="76">
        <v>39234</v>
      </c>
      <c r="C34" s="74">
        <v>26.7</v>
      </c>
    </row>
    <row r="35" spans="1:3">
      <c r="A35" s="76">
        <v>39264</v>
      </c>
      <c r="C35" s="74">
        <v>26.6</v>
      </c>
    </row>
    <row r="36" spans="1:3">
      <c r="A36" s="76">
        <v>39295</v>
      </c>
      <c r="C36" s="74">
        <v>25.2</v>
      </c>
    </row>
    <row r="37" spans="1:3">
      <c r="A37" s="76">
        <v>39326</v>
      </c>
      <c r="B37" s="74">
        <v>69.3</v>
      </c>
      <c r="C37" s="74">
        <v>24.9</v>
      </c>
    </row>
    <row r="38" spans="1:3">
      <c r="A38" s="76">
        <v>39356</v>
      </c>
      <c r="B38" s="74">
        <v>69.3</v>
      </c>
      <c r="C38" s="74">
        <v>25.5</v>
      </c>
    </row>
    <row r="39" spans="1:3">
      <c r="A39" s="76">
        <v>39387</v>
      </c>
      <c r="C39" s="74">
        <v>23.1</v>
      </c>
    </row>
    <row r="40" spans="1:3">
      <c r="A40" s="76">
        <v>39417</v>
      </c>
      <c r="C40" s="74">
        <v>21.4</v>
      </c>
    </row>
    <row r="41" spans="1:3">
      <c r="A41" s="76">
        <v>39448</v>
      </c>
      <c r="C41" s="74">
        <v>22.7</v>
      </c>
    </row>
    <row r="42" spans="1:3">
      <c r="A42" s="76">
        <v>39479</v>
      </c>
      <c r="C42" s="74">
        <v>23.8</v>
      </c>
    </row>
    <row r="43" spans="1:3">
      <c r="A43" s="76">
        <v>39508</v>
      </c>
      <c r="B43" s="74">
        <v>69.7</v>
      </c>
      <c r="C43" s="74">
        <v>24.8</v>
      </c>
    </row>
    <row r="44" spans="1:3">
      <c r="A44" s="76">
        <v>39539</v>
      </c>
      <c r="B44" s="74">
        <v>69.7</v>
      </c>
      <c r="C44" s="74">
        <v>24.3</v>
      </c>
    </row>
    <row r="45" spans="1:3">
      <c r="A45" s="76">
        <v>39569</v>
      </c>
      <c r="C45" s="74">
        <v>24.3</v>
      </c>
    </row>
    <row r="46" spans="1:3">
      <c r="A46" s="76">
        <v>39600</v>
      </c>
      <c r="C46" s="74">
        <v>21.3</v>
      </c>
    </row>
    <row r="47" spans="1:3">
      <c r="A47" s="76">
        <v>39630</v>
      </c>
      <c r="C47" s="74">
        <v>14.1</v>
      </c>
    </row>
    <row r="48" spans="1:3">
      <c r="A48" s="76">
        <v>39661</v>
      </c>
      <c r="C48" s="74">
        <v>12.4</v>
      </c>
    </row>
    <row r="49" spans="1:3">
      <c r="A49" s="76">
        <v>39692</v>
      </c>
      <c r="B49" s="74">
        <v>52.7</v>
      </c>
      <c r="C49" s="74">
        <v>9.5</v>
      </c>
    </row>
    <row r="50" spans="1:3">
      <c r="A50" s="76">
        <v>39722</v>
      </c>
      <c r="B50" s="74">
        <v>52.7</v>
      </c>
      <c r="C50" s="74">
        <v>5.9</v>
      </c>
    </row>
    <row r="51" spans="1:3">
      <c r="A51" s="76">
        <v>39753</v>
      </c>
      <c r="C51" s="74">
        <v>-2.9</v>
      </c>
    </row>
    <row r="52" spans="1:3">
      <c r="A52" s="76">
        <v>39783</v>
      </c>
      <c r="C52" s="74">
        <v>-12.5</v>
      </c>
    </row>
    <row r="53" spans="1:3">
      <c r="A53" s="76">
        <v>39814</v>
      </c>
      <c r="C53" s="74">
        <v>-13.8</v>
      </c>
    </row>
    <row r="54" spans="1:3">
      <c r="A54" s="76">
        <v>39845</v>
      </c>
      <c r="C54" s="74">
        <v>-19.100000000000001</v>
      </c>
    </row>
    <row r="55" spans="1:3">
      <c r="A55" s="76">
        <v>39873</v>
      </c>
      <c r="B55" s="74">
        <v>5.7000000000000028</v>
      </c>
      <c r="C55" s="74">
        <v>-23.4</v>
      </c>
    </row>
    <row r="56" spans="1:3">
      <c r="A56" s="76">
        <v>39904</v>
      </c>
      <c r="B56" s="74">
        <v>5.7000000000000028</v>
      </c>
      <c r="C56" s="74">
        <v>-21.1</v>
      </c>
    </row>
    <row r="57" spans="1:3">
      <c r="A57" s="76">
        <v>39934</v>
      </c>
      <c r="C57" s="74">
        <v>-23.1</v>
      </c>
    </row>
    <row r="58" spans="1:3">
      <c r="A58" s="76">
        <v>39965</v>
      </c>
      <c r="C58" s="74">
        <v>-21.5</v>
      </c>
    </row>
    <row r="59" spans="1:3">
      <c r="A59" s="76">
        <v>39995</v>
      </c>
      <c r="C59" s="74">
        <v>-21.4</v>
      </c>
    </row>
    <row r="60" spans="1:3">
      <c r="A60" s="76">
        <v>40026</v>
      </c>
      <c r="B60" s="77"/>
      <c r="C60" s="74">
        <v>-17.600000000000001</v>
      </c>
    </row>
    <row r="61" spans="1:3">
      <c r="A61" s="76">
        <v>40057</v>
      </c>
      <c r="B61" s="74">
        <v>14.000000000000007</v>
      </c>
      <c r="C61" s="74">
        <v>-16.7</v>
      </c>
    </row>
    <row r="62" spans="1:3">
      <c r="A62" s="76">
        <v>40087</v>
      </c>
      <c r="B62" s="74">
        <v>14.000000000000007</v>
      </c>
      <c r="C62" s="74">
        <v>-15.1</v>
      </c>
    </row>
    <row r="63" spans="1:3">
      <c r="A63" s="76">
        <v>40118</v>
      </c>
      <c r="B63" s="78"/>
      <c r="C63" s="74">
        <v>-11.9</v>
      </c>
    </row>
    <row r="64" spans="1:3">
      <c r="A64" s="76">
        <v>40148</v>
      </c>
      <c r="B64" s="78"/>
      <c r="C64" s="74">
        <v>-9.3000000000000007</v>
      </c>
    </row>
    <row r="65" spans="1:3">
      <c r="A65" s="76">
        <v>40179</v>
      </c>
      <c r="C65" s="74">
        <v>-9.6</v>
      </c>
    </row>
    <row r="66" spans="1:3">
      <c r="A66" s="76">
        <v>40210</v>
      </c>
      <c r="B66" s="77"/>
      <c r="C66" s="74">
        <v>-9.3000000000000007</v>
      </c>
    </row>
    <row r="67" spans="1:3">
      <c r="A67" s="76">
        <v>40238</v>
      </c>
      <c r="B67" s="74">
        <v>32.1</v>
      </c>
      <c r="C67" s="74">
        <v>-5.4</v>
      </c>
    </row>
    <row r="68" spans="1:3">
      <c r="A68" s="76">
        <v>40269</v>
      </c>
      <c r="B68" s="74">
        <v>32.1</v>
      </c>
      <c r="C68" s="74">
        <v>5.0999999999999996</v>
      </c>
    </row>
    <row r="69" spans="1:3">
      <c r="A69" s="76">
        <v>40299</v>
      </c>
      <c r="C69" s="74">
        <v>6.9</v>
      </c>
    </row>
    <row r="70" spans="1:3">
      <c r="A70" s="76">
        <v>40330</v>
      </c>
      <c r="C70" s="74">
        <v>10.5</v>
      </c>
    </row>
    <row r="71" spans="1:3">
      <c r="A71" s="76">
        <v>40360</v>
      </c>
      <c r="C71" s="74">
        <v>16.8</v>
      </c>
    </row>
    <row r="72" spans="1:3">
      <c r="A72" s="76">
        <v>40391</v>
      </c>
      <c r="C72" s="74">
        <v>18.2</v>
      </c>
    </row>
    <row r="73" spans="1:3">
      <c r="A73" s="76">
        <v>40422</v>
      </c>
      <c r="B73" s="74">
        <v>61.2</v>
      </c>
      <c r="C73" s="74">
        <v>21.6</v>
      </c>
    </row>
    <row r="74" spans="1:3">
      <c r="A74" s="76">
        <v>40452</v>
      </c>
      <c r="B74" s="74">
        <v>61.2</v>
      </c>
      <c r="C74" s="74">
        <v>24.9</v>
      </c>
    </row>
    <row r="75" spans="1:3">
      <c r="A75" s="76">
        <v>40483</v>
      </c>
      <c r="C75" s="74">
        <v>28.9</v>
      </c>
    </row>
    <row r="76" spans="1:3">
      <c r="A76" s="76">
        <v>40513</v>
      </c>
      <c r="C76" s="74">
        <v>28.4</v>
      </c>
    </row>
    <row r="77" spans="1:3">
      <c r="A77" s="76">
        <v>40544</v>
      </c>
      <c r="C77" s="74">
        <v>26.6</v>
      </c>
    </row>
    <row r="78" spans="1:3">
      <c r="A78" s="76">
        <v>40575</v>
      </c>
      <c r="C78" s="74">
        <v>30.9</v>
      </c>
    </row>
    <row r="79" spans="1:3">
      <c r="A79" s="76">
        <v>40603</v>
      </c>
      <c r="B79" s="74">
        <v>73</v>
      </c>
      <c r="C79" s="74">
        <v>31.3</v>
      </c>
    </row>
    <row r="80" spans="1:3">
      <c r="A80" s="76">
        <v>40634</v>
      </c>
      <c r="B80" s="74">
        <v>73</v>
      </c>
      <c r="C80" s="74">
        <v>34.5</v>
      </c>
    </row>
    <row r="81" spans="1:3">
      <c r="A81" s="76">
        <v>40664</v>
      </c>
      <c r="C81" s="74">
        <v>35.700000000000003</v>
      </c>
    </row>
    <row r="82" spans="1:3">
      <c r="A82" s="76">
        <v>40695</v>
      </c>
      <c r="C82" s="74">
        <v>34.1</v>
      </c>
    </row>
    <row r="83" spans="1:3">
      <c r="A83" s="76">
        <v>40725</v>
      </c>
      <c r="C83" s="74">
        <v>35.4</v>
      </c>
    </row>
    <row r="84" spans="1:3">
      <c r="A84" s="76">
        <v>40756</v>
      </c>
      <c r="C84" s="74">
        <v>32</v>
      </c>
    </row>
    <row r="85" spans="1:3">
      <c r="A85" s="76">
        <v>40787</v>
      </c>
      <c r="B85" s="74">
        <v>72.8</v>
      </c>
      <c r="C85" s="74">
        <v>27.9</v>
      </c>
    </row>
    <row r="86" spans="1:3">
      <c r="A86" s="76">
        <v>40817</v>
      </c>
      <c r="B86" s="74">
        <v>72.8</v>
      </c>
      <c r="C86" s="74">
        <v>27.9</v>
      </c>
    </row>
    <row r="87" spans="1:3">
      <c r="A87" s="76">
        <v>40848</v>
      </c>
      <c r="C87" s="74">
        <v>27.7</v>
      </c>
    </row>
    <row r="88" spans="1:3">
      <c r="A88" s="76">
        <v>40878</v>
      </c>
      <c r="C88" s="74">
        <v>28.4</v>
      </c>
    </row>
    <row r="89" spans="1:3">
      <c r="A89" s="76">
        <v>40909</v>
      </c>
      <c r="C89" s="74">
        <v>26.6</v>
      </c>
    </row>
    <row r="90" spans="1:3">
      <c r="A90" s="76">
        <v>40940</v>
      </c>
      <c r="C90" s="74">
        <v>28.1</v>
      </c>
    </row>
    <row r="91" spans="1:3">
      <c r="A91" s="76">
        <v>40969</v>
      </c>
      <c r="B91" s="74">
        <v>73.5</v>
      </c>
      <c r="C91" s="74">
        <v>27.8</v>
      </c>
    </row>
    <row r="92" spans="1:3">
      <c r="A92" s="76">
        <v>41000</v>
      </c>
      <c r="B92" s="74">
        <v>73.5</v>
      </c>
      <c r="C92" s="74">
        <v>30.9</v>
      </c>
    </row>
    <row r="93" spans="1:3">
      <c r="A93" s="76">
        <v>41030</v>
      </c>
      <c r="C93" s="74">
        <v>29.7</v>
      </c>
    </row>
    <row r="94" spans="1:3">
      <c r="A94" s="76">
        <v>41061</v>
      </c>
      <c r="C94" s="74">
        <v>25.7</v>
      </c>
    </row>
    <row r="95" spans="1:3">
      <c r="A95" s="76">
        <v>41091</v>
      </c>
      <c r="C95" s="74">
        <v>21.6</v>
      </c>
    </row>
    <row r="96" spans="1:3">
      <c r="A96" s="76">
        <v>41122</v>
      </c>
      <c r="C96" s="74">
        <v>21.2</v>
      </c>
    </row>
    <row r="97" spans="1:3">
      <c r="A97" s="76">
        <v>41153</v>
      </c>
      <c r="B97" s="74">
        <v>60</v>
      </c>
      <c r="C97" s="74">
        <v>17.899999999999999</v>
      </c>
    </row>
    <row r="98" spans="1:3">
      <c r="A98" s="76">
        <v>41183</v>
      </c>
      <c r="B98" s="74">
        <v>60</v>
      </c>
      <c r="C98" s="74">
        <v>17.5</v>
      </c>
    </row>
    <row r="99" spans="1:3">
      <c r="A99" s="76">
        <v>41214</v>
      </c>
      <c r="C99" s="74">
        <v>16.100000000000001</v>
      </c>
    </row>
    <row r="100" spans="1:3">
      <c r="A100" s="76">
        <v>41244</v>
      </c>
      <c r="C100" s="74">
        <v>17.399999999999999</v>
      </c>
    </row>
    <row r="101" spans="1:3">
      <c r="A101" s="76">
        <v>41275</v>
      </c>
      <c r="C101" s="74">
        <v>18.7</v>
      </c>
    </row>
    <row r="102" spans="1:3">
      <c r="A102" s="76">
        <v>41306</v>
      </c>
      <c r="C102" s="74">
        <v>16.8</v>
      </c>
    </row>
    <row r="103" spans="1:3">
      <c r="A103" s="76">
        <v>41334</v>
      </c>
      <c r="B103" s="74">
        <v>64.5</v>
      </c>
      <c r="C103" s="74">
        <v>19.600000000000001</v>
      </c>
    </row>
    <row r="104" spans="1:3">
      <c r="A104" s="76">
        <v>41365</v>
      </c>
      <c r="B104" s="74">
        <v>64.5</v>
      </c>
      <c r="C104" s="74">
        <v>13.5</v>
      </c>
    </row>
    <row r="105" spans="1:3">
      <c r="A105" s="76">
        <v>41395</v>
      </c>
      <c r="C105" s="74">
        <v>18.100000000000001</v>
      </c>
    </row>
    <row r="106" spans="1:3">
      <c r="A106" s="76">
        <v>41426</v>
      </c>
      <c r="C106" s="74">
        <v>18.3</v>
      </c>
    </row>
    <row r="107" spans="1:3">
      <c r="A107" s="76">
        <v>41456</v>
      </c>
      <c r="C107" s="74">
        <v>20.9</v>
      </c>
    </row>
    <row r="108" spans="1:3">
      <c r="A108" s="76">
        <v>41487</v>
      </c>
      <c r="C108" s="74">
        <v>21.4</v>
      </c>
    </row>
    <row r="109" spans="1:3">
      <c r="A109" s="76">
        <v>41518</v>
      </c>
      <c r="B109" s="74">
        <v>66.599999999999994</v>
      </c>
      <c r="C109" s="74">
        <v>20.7</v>
      </c>
    </row>
    <row r="110" spans="1:3">
      <c r="A110" s="76">
        <v>41548</v>
      </c>
      <c r="B110" s="74">
        <v>66.599999999999994</v>
      </c>
      <c r="C110" s="74">
        <v>21.7</v>
      </c>
    </row>
    <row r="111" spans="1:3">
      <c r="A111" s="76">
        <v>41579</v>
      </c>
      <c r="C111" s="74">
        <v>22.1</v>
      </c>
    </row>
    <row r="112" spans="1:3">
      <c r="A112" s="76">
        <v>41609</v>
      </c>
      <c r="C112" s="74">
        <v>24.2</v>
      </c>
    </row>
    <row r="113" spans="1:3">
      <c r="A113" s="76">
        <v>41640</v>
      </c>
      <c r="C113" s="74">
        <v>25.9</v>
      </c>
    </row>
    <row r="114" spans="1:3">
      <c r="A114" s="76">
        <v>41671</v>
      </c>
      <c r="C114" s="74">
        <v>27.1</v>
      </c>
    </row>
    <row r="115" spans="1:3">
      <c r="A115" s="76">
        <v>41699</v>
      </c>
      <c r="B115" s="74">
        <v>76</v>
      </c>
      <c r="C115" s="74">
        <v>29.3</v>
      </c>
    </row>
    <row r="116" spans="1:3">
      <c r="A116" s="76">
        <v>41730</v>
      </c>
      <c r="B116" s="74">
        <v>76</v>
      </c>
      <c r="C116" s="74">
        <v>32</v>
      </c>
    </row>
    <row r="117" spans="1:3">
      <c r="A117" s="76">
        <v>41760</v>
      </c>
      <c r="C117" s="74">
        <v>27.9</v>
      </c>
    </row>
    <row r="118" spans="1:3">
      <c r="A118" s="76">
        <v>41791</v>
      </c>
      <c r="C118" s="74">
        <v>27.7</v>
      </c>
    </row>
    <row r="119" spans="1:3">
      <c r="A119" s="76">
        <v>41821</v>
      </c>
      <c r="C119" s="74">
        <v>26.4</v>
      </c>
    </row>
    <row r="120" spans="1:3">
      <c r="A120" s="76">
        <v>41852</v>
      </c>
      <c r="C120" s="74">
        <v>25.4</v>
      </c>
    </row>
    <row r="121" spans="1:3">
      <c r="A121" s="76">
        <v>41883</v>
      </c>
      <c r="B121" s="74">
        <v>68.400000000000006</v>
      </c>
      <c r="C121" s="74">
        <v>23.5</v>
      </c>
    </row>
    <row r="122" spans="1:3">
      <c r="A122" s="76">
        <v>41913</v>
      </c>
      <c r="B122" s="74">
        <v>68.400000000000006</v>
      </c>
      <c r="C122" s="74">
        <v>19.899999999999999</v>
      </c>
    </row>
    <row r="123" spans="1:3">
      <c r="A123" s="76">
        <v>41944</v>
      </c>
      <c r="C123" s="74">
        <v>18.100000000000001</v>
      </c>
    </row>
    <row r="124" spans="1:3">
      <c r="A124" s="76">
        <v>41974</v>
      </c>
      <c r="C124" s="74">
        <v>23.5</v>
      </c>
    </row>
    <row r="125" spans="1:3">
      <c r="A125" s="76">
        <v>42005</v>
      </c>
      <c r="C125" s="74">
        <v>24.2</v>
      </c>
    </row>
    <row r="126" spans="1:3">
      <c r="A126" s="76">
        <v>42036</v>
      </c>
      <c r="C126" s="74">
        <v>22.9</v>
      </c>
    </row>
    <row r="127" spans="1:3">
      <c r="A127" s="76">
        <v>42064</v>
      </c>
      <c r="B127" s="74">
        <v>71.8</v>
      </c>
      <c r="C127" s="74">
        <v>24.6</v>
      </c>
    </row>
    <row r="128" spans="1:3">
      <c r="A128" s="76">
        <v>42095</v>
      </c>
      <c r="B128" s="74">
        <v>71.8</v>
      </c>
      <c r="C128" s="74">
        <v>28.9</v>
      </c>
    </row>
    <row r="129" spans="1:3">
      <c r="A129" s="76">
        <v>42125</v>
      </c>
      <c r="C129" s="74">
        <v>29.9</v>
      </c>
    </row>
    <row r="130" spans="1:3">
      <c r="A130" s="76">
        <v>42156</v>
      </c>
      <c r="C130" s="74">
        <v>29.3</v>
      </c>
    </row>
    <row r="131" spans="1:3">
      <c r="A131" s="76">
        <v>42186</v>
      </c>
      <c r="C131" s="74">
        <v>29.8</v>
      </c>
    </row>
    <row r="132" spans="1:3">
      <c r="A132" s="76">
        <v>42217</v>
      </c>
      <c r="C132" s="74">
        <v>31.4</v>
      </c>
    </row>
    <row r="133" spans="1:3">
      <c r="A133" s="76">
        <v>42248</v>
      </c>
      <c r="B133" s="74">
        <v>68.3</v>
      </c>
      <c r="C133" s="74">
        <v>29.3</v>
      </c>
    </row>
    <row r="134" spans="1:3">
      <c r="A134" s="76">
        <v>42278</v>
      </c>
      <c r="B134" s="74">
        <v>68.3</v>
      </c>
      <c r="C134" s="74">
        <v>27.9</v>
      </c>
    </row>
    <row r="135" spans="1:3">
      <c r="A135" s="76">
        <v>42309</v>
      </c>
      <c r="C135" s="74">
        <v>28.1</v>
      </c>
    </row>
    <row r="136" spans="1:3">
      <c r="A136" s="76">
        <v>42339</v>
      </c>
      <c r="C136" s="74">
        <v>28.7</v>
      </c>
    </row>
    <row r="137" spans="1:3">
      <c r="A137" s="76">
        <v>42370</v>
      </c>
      <c r="C137" s="74">
        <v>27.4</v>
      </c>
    </row>
    <row r="138" spans="1:3">
      <c r="A138" s="76">
        <v>42401</v>
      </c>
      <c r="C138" s="74">
        <v>26.7</v>
      </c>
    </row>
    <row r="139" spans="1:3">
      <c r="A139" s="76">
        <v>42430</v>
      </c>
      <c r="B139" s="74">
        <v>69</v>
      </c>
      <c r="C139" s="74">
        <v>26.8</v>
      </c>
    </row>
    <row r="140" spans="1:3">
      <c r="A140" s="76">
        <v>42461</v>
      </c>
      <c r="B140" s="74">
        <v>69</v>
      </c>
      <c r="C140" s="74">
        <v>28.7</v>
      </c>
    </row>
    <row r="141" spans="1:3">
      <c r="A141" s="76">
        <v>42491</v>
      </c>
      <c r="C141" s="74">
        <v>29.1</v>
      </c>
    </row>
    <row r="142" spans="1:3">
      <c r="A142" s="76">
        <v>42522</v>
      </c>
      <c r="C142" s="74">
        <v>31.3</v>
      </c>
    </row>
    <row r="143" spans="1:3">
      <c r="A143" s="76">
        <v>42552</v>
      </c>
      <c r="C143" s="74">
        <v>29.3</v>
      </c>
    </row>
    <row r="144" spans="1:3">
      <c r="A144" s="76">
        <v>42583</v>
      </c>
      <c r="C144" s="74">
        <v>28</v>
      </c>
    </row>
    <row r="145" spans="1:3">
      <c r="A145" s="76">
        <v>42614</v>
      </c>
      <c r="B145" s="74">
        <v>74</v>
      </c>
      <c r="C145" s="74">
        <v>28.9</v>
      </c>
    </row>
    <row r="146" spans="1:3">
      <c r="A146" s="76">
        <v>42644</v>
      </c>
      <c r="B146" s="74">
        <v>74</v>
      </c>
      <c r="C146" s="74">
        <v>28.9</v>
      </c>
    </row>
    <row r="147" spans="1:3">
      <c r="A147" s="76">
        <v>42675</v>
      </c>
      <c r="C147" s="74">
        <v>31.7</v>
      </c>
    </row>
    <row r="148" spans="1:3">
      <c r="A148" s="76">
        <v>42705</v>
      </c>
      <c r="C148" s="74">
        <v>31.4</v>
      </c>
    </row>
    <row r="149" spans="1:3">
      <c r="A149" s="76">
        <v>42736</v>
      </c>
      <c r="C149" s="74">
        <v>31.6</v>
      </c>
    </row>
    <row r="150" spans="1:3">
      <c r="A150" s="76">
        <v>42767</v>
      </c>
      <c r="C150" s="74">
        <v>33.1</v>
      </c>
    </row>
    <row r="151" spans="1:3">
      <c r="A151" s="76">
        <v>42795</v>
      </c>
      <c r="B151" s="74">
        <v>77.099999999999994</v>
      </c>
      <c r="C151" s="74">
        <v>35.6</v>
      </c>
    </row>
    <row r="152" spans="1:3">
      <c r="A152" s="76">
        <v>42826</v>
      </c>
      <c r="B152" s="74">
        <v>77.099999999999994</v>
      </c>
      <c r="C152" s="74">
        <v>40.1</v>
      </c>
    </row>
    <row r="153" spans="1:3">
      <c r="A153" s="76">
        <v>42856</v>
      </c>
      <c r="C153" s="74">
        <v>38.5</v>
      </c>
    </row>
    <row r="154" spans="1:3">
      <c r="A154" s="76">
        <v>42887</v>
      </c>
      <c r="C154" s="74">
        <v>39.9</v>
      </c>
    </row>
    <row r="155" spans="1:3">
      <c r="A155" s="76">
        <v>42917</v>
      </c>
      <c r="C155" s="74">
        <v>43.6</v>
      </c>
    </row>
    <row r="156" spans="1:3">
      <c r="A156" s="76">
        <v>42948</v>
      </c>
      <c r="C156" s="74">
        <v>41</v>
      </c>
    </row>
    <row r="157" spans="1:3">
      <c r="A157" s="76">
        <v>42979</v>
      </c>
      <c r="B157" s="74">
        <v>81</v>
      </c>
      <c r="C157" s="74">
        <v>40.9</v>
      </c>
    </row>
    <row r="158" spans="1:3">
      <c r="A158" s="76">
        <v>43009</v>
      </c>
      <c r="B158" s="74">
        <v>81</v>
      </c>
      <c r="C158" s="74">
        <v>42.7</v>
      </c>
    </row>
    <row r="159" spans="1:3">
      <c r="A159" s="76">
        <v>43040</v>
      </c>
      <c r="C159" s="74">
        <v>41.9</v>
      </c>
    </row>
    <row r="160" spans="1:3">
      <c r="A160" s="76">
        <v>43070</v>
      </c>
      <c r="C160" s="74">
        <v>43.4</v>
      </c>
    </row>
    <row r="161" spans="1:3">
      <c r="A161" s="76">
        <v>43101</v>
      </c>
      <c r="C161" s="74">
        <v>46.2</v>
      </c>
    </row>
    <row r="162" spans="1:3">
      <c r="A162" s="76">
        <v>43132</v>
      </c>
      <c r="C162" s="74">
        <v>45.8</v>
      </c>
    </row>
    <row r="163" spans="1:3">
      <c r="A163" s="76">
        <v>43160</v>
      </c>
      <c r="B163" s="74">
        <v>84.6</v>
      </c>
      <c r="C163" s="74">
        <v>43.6</v>
      </c>
    </row>
    <row r="164" spans="1:3">
      <c r="A164" s="76">
        <v>43191</v>
      </c>
      <c r="B164" s="74">
        <v>84.6</v>
      </c>
      <c r="C164" s="74">
        <v>43.7</v>
      </c>
    </row>
    <row r="165" spans="1:3">
      <c r="A165" s="76">
        <v>43221</v>
      </c>
      <c r="C165" s="74">
        <v>44.9</v>
      </c>
    </row>
    <row r="166" spans="1:3">
      <c r="A166" s="76">
        <v>43252</v>
      </c>
      <c r="C166" s="74">
        <v>42.3</v>
      </c>
    </row>
    <row r="167" spans="1:3">
      <c r="A167" s="76">
        <v>43282</v>
      </c>
      <c r="C167" s="74">
        <v>42.1</v>
      </c>
    </row>
    <row r="168" spans="1:3">
      <c r="A168" s="76">
        <v>43313</v>
      </c>
      <c r="C168" s="74">
        <v>44.2</v>
      </c>
    </row>
    <row r="169" spans="1:3">
      <c r="A169" s="76">
        <v>43344</v>
      </c>
      <c r="B169" s="74">
        <v>79.300000000000011</v>
      </c>
      <c r="C169" s="74">
        <v>43.9</v>
      </c>
    </row>
    <row r="170" spans="1:3">
      <c r="A170" s="76">
        <v>43374</v>
      </c>
      <c r="B170" s="74">
        <v>79.300000000000011</v>
      </c>
      <c r="C170" s="74">
        <v>41.5</v>
      </c>
    </row>
    <row r="171" spans="1:3">
      <c r="A171" s="76">
        <v>43405</v>
      </c>
      <c r="C171" s="74">
        <v>41.1</v>
      </c>
    </row>
    <row r="172" spans="1:3">
      <c r="A172" s="76">
        <v>43435</v>
      </c>
      <c r="C172" s="74">
        <v>39.4</v>
      </c>
    </row>
    <row r="173" spans="1:3">
      <c r="A173" s="76">
        <v>43466</v>
      </c>
      <c r="C173" s="74">
        <v>37.700000000000003</v>
      </c>
    </row>
    <row r="174" spans="1:3">
      <c r="A174" s="76">
        <v>43497</v>
      </c>
      <c r="C174" s="74">
        <v>35.799999999999997</v>
      </c>
    </row>
    <row r="175" spans="1:3">
      <c r="A175" s="76">
        <v>43525</v>
      </c>
      <c r="B175" s="74">
        <v>73.599999999999994</v>
      </c>
      <c r="C175" s="74">
        <v>37.299999999999997</v>
      </c>
    </row>
    <row r="176" spans="1:3">
      <c r="A176" s="76">
        <v>43556</v>
      </c>
      <c r="B176" s="74">
        <v>73.599999999999994</v>
      </c>
      <c r="C176" s="74">
        <v>38</v>
      </c>
    </row>
    <row r="177" spans="1:3">
      <c r="A177" s="76">
        <v>43586</v>
      </c>
      <c r="C177" s="74">
        <v>32.9</v>
      </c>
    </row>
    <row r="178" spans="1:3">
      <c r="A178" s="76">
        <v>43617</v>
      </c>
      <c r="C178" s="74">
        <v>31.9</v>
      </c>
    </row>
    <row r="179" spans="1:3">
      <c r="A179" s="76">
        <v>43647</v>
      </c>
      <c r="C179" s="74">
        <v>28.2</v>
      </c>
    </row>
    <row r="180" spans="1:3">
      <c r="A180" s="76">
        <v>43678</v>
      </c>
      <c r="C180" s="74">
        <v>22.4</v>
      </c>
    </row>
    <row r="181" spans="1:3">
      <c r="A181" s="76">
        <v>43709</v>
      </c>
      <c r="B181" s="74">
        <v>61.800000000000011</v>
      </c>
      <c r="C181" s="74">
        <v>24.7</v>
      </c>
    </row>
    <row r="182" spans="1:3">
      <c r="A182" s="76">
        <v>43739</v>
      </c>
      <c r="B182" s="74">
        <v>61.800000000000011</v>
      </c>
      <c r="C182" s="74">
        <v>22.7</v>
      </c>
    </row>
    <row r="183" spans="1:3">
      <c r="A183" s="76">
        <v>43770</v>
      </c>
      <c r="C183" s="74">
        <v>23.1</v>
      </c>
    </row>
    <row r="184" spans="1:3">
      <c r="A184" s="76">
        <v>43800</v>
      </c>
      <c r="C184" s="74">
        <v>25.2</v>
      </c>
    </row>
    <row r="185" spans="1:3">
      <c r="A185" s="76">
        <v>43831</v>
      </c>
      <c r="C185" s="74">
        <v>25.9</v>
      </c>
    </row>
    <row r="186" spans="1:3">
      <c r="A186" s="76">
        <v>43862</v>
      </c>
      <c r="C186" s="74">
        <v>25.1</v>
      </c>
    </row>
    <row r="187" spans="1:3">
      <c r="A187" s="76">
        <v>43891</v>
      </c>
      <c r="B187" s="74">
        <v>3.6</v>
      </c>
      <c r="C187" s="74">
        <v>11.6</v>
      </c>
    </row>
    <row r="188" spans="1:3">
      <c r="A188" s="76">
        <v>43922</v>
      </c>
      <c r="B188" s="74">
        <v>3.5999999999999979</v>
      </c>
      <c r="C188" s="74">
        <v>-19.100000000000001</v>
      </c>
    </row>
    <row r="189" spans="1:3">
      <c r="A189" s="76">
        <v>43952</v>
      </c>
      <c r="C189" s="74">
        <v>-20.100000000000001</v>
      </c>
    </row>
    <row r="190" spans="1:3">
      <c r="A190" s="76">
        <v>43983</v>
      </c>
      <c r="C190" s="74">
        <v>-14.5</v>
      </c>
    </row>
    <row r="191" spans="1:3">
      <c r="A191" s="76">
        <v>44013</v>
      </c>
      <c r="C191" s="74">
        <v>-7.4</v>
      </c>
    </row>
    <row r="192" spans="1:3">
      <c r="A192" s="76">
        <v>44044</v>
      </c>
      <c r="C192" s="74">
        <v>0.4</v>
      </c>
    </row>
    <row r="193" spans="1:3">
      <c r="A193" s="76">
        <v>44075</v>
      </c>
      <c r="B193" s="74">
        <v>31.9</v>
      </c>
      <c r="C193" s="74">
        <v>3.3</v>
      </c>
    </row>
    <row r="194" spans="1:3">
      <c r="A194" s="76">
        <v>44105</v>
      </c>
      <c r="B194" s="74">
        <v>31.9</v>
      </c>
      <c r="C194" s="74">
        <v>5.9</v>
      </c>
    </row>
    <row r="195" spans="1:3">
      <c r="A195" s="76">
        <v>44136</v>
      </c>
      <c r="C195" s="74">
        <v>5.0999999999999996</v>
      </c>
    </row>
  </sheetData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EDD"/>
  </sheetPr>
  <dimension ref="A3:AA110"/>
  <sheetViews>
    <sheetView topLeftCell="N72" zoomScale="112" zoomScaleNormal="112" workbookViewId="0">
      <selection activeCell="H45" sqref="H45"/>
    </sheetView>
  </sheetViews>
  <sheetFormatPr baseColWidth="10" defaultColWidth="11.42578125" defaultRowHeight="12.75"/>
  <cols>
    <col min="1" max="16384" width="11.42578125" style="33"/>
  </cols>
  <sheetData>
    <row r="3" spans="1:16" ht="25.5">
      <c r="A3" s="32" t="s">
        <v>264</v>
      </c>
      <c r="E3" s="53" t="s">
        <v>265</v>
      </c>
      <c r="F3" s="33" t="s">
        <v>266</v>
      </c>
      <c r="G3" s="33" t="s">
        <v>267</v>
      </c>
      <c r="H3" s="33" t="s">
        <v>268</v>
      </c>
      <c r="I3" s="33" t="s">
        <v>269</v>
      </c>
      <c r="J3" s="33" t="s">
        <v>270</v>
      </c>
      <c r="K3" s="33" t="s">
        <v>271</v>
      </c>
      <c r="L3" s="33" t="s">
        <v>272</v>
      </c>
      <c r="M3" s="33" t="s">
        <v>273</v>
      </c>
      <c r="N3" s="33" t="s">
        <v>274</v>
      </c>
      <c r="O3" s="33" t="s">
        <v>275</v>
      </c>
      <c r="P3" s="33" t="s">
        <v>276</v>
      </c>
    </row>
    <row r="4" spans="1:16">
      <c r="B4" s="33" t="s">
        <v>277</v>
      </c>
      <c r="C4" s="33" t="s">
        <v>24</v>
      </c>
      <c r="D4" s="33" t="s">
        <v>25</v>
      </c>
      <c r="E4" s="33" t="s">
        <v>39</v>
      </c>
      <c r="F4" s="33" t="s">
        <v>42</v>
      </c>
      <c r="G4" s="33" t="s">
        <v>43</v>
      </c>
      <c r="H4" s="33" t="s">
        <v>44</v>
      </c>
      <c r="I4" s="33" t="s">
        <v>32</v>
      </c>
      <c r="J4" s="33" t="s">
        <v>31</v>
      </c>
      <c r="K4" s="33" t="s">
        <v>27</v>
      </c>
      <c r="L4" s="33" t="s">
        <v>26</v>
      </c>
      <c r="M4" s="33" t="s">
        <v>278</v>
      </c>
      <c r="N4" s="33" t="s">
        <v>0</v>
      </c>
      <c r="O4" s="33" t="s">
        <v>33</v>
      </c>
      <c r="P4" s="33" t="s">
        <v>34</v>
      </c>
    </row>
    <row r="5" spans="1:16" s="106" customFormat="1">
      <c r="A5" s="106" t="s">
        <v>30</v>
      </c>
      <c r="B5" s="106">
        <v>65.5</v>
      </c>
      <c r="C5" s="106">
        <v>65</v>
      </c>
      <c r="D5" s="106">
        <v>67.099999999999994</v>
      </c>
      <c r="E5" s="106">
        <v>59.300000000000004</v>
      </c>
      <c r="F5" s="107">
        <v>66.551724137931032</v>
      </c>
      <c r="G5" s="106">
        <v>66.5</v>
      </c>
      <c r="H5" s="106">
        <v>61.400000000000006</v>
      </c>
      <c r="I5" s="106">
        <v>90.7</v>
      </c>
      <c r="J5" s="106">
        <v>53</v>
      </c>
      <c r="K5" s="106">
        <v>70.900000000000006</v>
      </c>
      <c r="L5" s="106">
        <v>51.3</v>
      </c>
      <c r="M5" s="106">
        <v>68.5</v>
      </c>
      <c r="N5" s="106">
        <v>68.5</v>
      </c>
      <c r="O5" s="106">
        <v>67.600000000000009</v>
      </c>
      <c r="P5" s="106">
        <v>64.8</v>
      </c>
    </row>
    <row r="6" spans="1:16">
      <c r="A6" s="106" t="s">
        <v>154</v>
      </c>
      <c r="B6" s="106">
        <v>51.4</v>
      </c>
      <c r="C6" s="106">
        <v>50.7</v>
      </c>
      <c r="D6" s="106">
        <v>53.3</v>
      </c>
      <c r="E6" s="106">
        <v>52</v>
      </c>
      <c r="F6" s="107">
        <v>53.930817610062896</v>
      </c>
      <c r="G6" s="106">
        <v>48.400000000000006</v>
      </c>
      <c r="H6" s="106">
        <v>44.800000000000004</v>
      </c>
      <c r="I6" s="106">
        <v>85</v>
      </c>
      <c r="J6" s="106">
        <v>61.5</v>
      </c>
      <c r="K6" s="106">
        <v>49.4</v>
      </c>
      <c r="L6" s="106">
        <v>40.800000000000004</v>
      </c>
      <c r="M6" s="106">
        <v>44.5</v>
      </c>
      <c r="N6" s="106">
        <v>49.1</v>
      </c>
      <c r="O6" s="106">
        <v>47.3</v>
      </c>
      <c r="P6" s="106">
        <v>54.599999999999994</v>
      </c>
    </row>
    <row r="7" spans="1:16">
      <c r="A7" s="106" t="s">
        <v>151</v>
      </c>
      <c r="B7" s="106">
        <v>80.600000000000009</v>
      </c>
      <c r="C7" s="106">
        <v>81.3</v>
      </c>
      <c r="D7" s="106">
        <v>79</v>
      </c>
      <c r="E7" s="106">
        <v>45.5</v>
      </c>
      <c r="F7" s="107">
        <v>80.691964285714292</v>
      </c>
      <c r="G7" s="106">
        <v>83.199999999999989</v>
      </c>
      <c r="H7" s="106">
        <v>79.7</v>
      </c>
      <c r="I7" s="106">
        <v>95.5</v>
      </c>
      <c r="J7" s="106">
        <v>74.2</v>
      </c>
      <c r="K7" s="106">
        <v>81.599999999999994</v>
      </c>
      <c r="L7" s="106">
        <v>72.600000000000009</v>
      </c>
      <c r="M7" s="106">
        <v>87.2</v>
      </c>
      <c r="N7" s="106">
        <v>82.4</v>
      </c>
      <c r="O7" s="106">
        <v>85.2</v>
      </c>
      <c r="P7" s="106">
        <v>56.2</v>
      </c>
    </row>
    <row r="8" spans="1:16">
      <c r="B8" s="32"/>
    </row>
    <row r="13" spans="1:16" ht="25.5">
      <c r="A13" s="32" t="s">
        <v>279</v>
      </c>
      <c r="C13" s="32"/>
      <c r="D13" s="32"/>
      <c r="E13" s="53" t="s">
        <v>265</v>
      </c>
      <c r="F13" s="33" t="s">
        <v>266</v>
      </c>
      <c r="G13" s="33" t="s">
        <v>267</v>
      </c>
      <c r="H13" s="33" t="s">
        <v>268</v>
      </c>
      <c r="I13" s="33" t="s">
        <v>271</v>
      </c>
      <c r="J13" s="33" t="s">
        <v>273</v>
      </c>
      <c r="K13" s="33" t="s">
        <v>274</v>
      </c>
      <c r="L13" s="33" t="s">
        <v>269</v>
      </c>
      <c r="M13" s="33" t="s">
        <v>280</v>
      </c>
      <c r="N13" s="33" t="s">
        <v>275</v>
      </c>
      <c r="O13" s="33" t="s">
        <v>272</v>
      </c>
      <c r="P13" s="33" t="s">
        <v>276</v>
      </c>
    </row>
    <row r="14" spans="1:16" ht="51">
      <c r="B14" s="33" t="s">
        <v>277</v>
      </c>
      <c r="C14" s="33" t="s">
        <v>24</v>
      </c>
      <c r="D14" s="33" t="s">
        <v>25</v>
      </c>
      <c r="E14" s="33" t="s">
        <v>39</v>
      </c>
      <c r="F14" s="33" t="s">
        <v>42</v>
      </c>
      <c r="G14" s="33" t="s">
        <v>43</v>
      </c>
      <c r="H14" s="33" t="s">
        <v>44</v>
      </c>
      <c r="I14" s="33" t="s">
        <v>27</v>
      </c>
      <c r="J14" s="33" t="s">
        <v>281</v>
      </c>
      <c r="K14" s="33" t="s">
        <v>0</v>
      </c>
      <c r="L14" s="33" t="s">
        <v>32</v>
      </c>
      <c r="M14" s="108" t="s">
        <v>19</v>
      </c>
      <c r="N14" s="33" t="s">
        <v>33</v>
      </c>
      <c r="O14" s="108" t="s">
        <v>282</v>
      </c>
      <c r="P14" s="33" t="s">
        <v>34</v>
      </c>
    </row>
    <row r="15" spans="1:16" s="106" customFormat="1">
      <c r="A15" s="106" t="s">
        <v>30</v>
      </c>
      <c r="B15" s="106">
        <v>1.8000000000000007</v>
      </c>
      <c r="C15" s="106">
        <v>2.1999999999999993</v>
      </c>
      <c r="D15" s="106">
        <v>0.5</v>
      </c>
      <c r="E15" s="106">
        <v>-3.7</v>
      </c>
      <c r="F15" s="107">
        <v>2.5287356321839081</v>
      </c>
      <c r="G15" s="106">
        <v>1.5</v>
      </c>
      <c r="H15" s="106">
        <v>0.40000000000000213</v>
      </c>
      <c r="I15" s="106">
        <v>11.600000000000001</v>
      </c>
      <c r="J15" s="106">
        <v>5.7999999999999989</v>
      </c>
      <c r="K15" s="106">
        <v>5.7000000000000011</v>
      </c>
      <c r="L15" s="106">
        <v>5.2999999999999989</v>
      </c>
      <c r="M15" s="106">
        <v>5.2000000000000028</v>
      </c>
      <c r="N15" s="109">
        <v>0.4</v>
      </c>
      <c r="O15" s="106">
        <v>-6.1999999999999993</v>
      </c>
      <c r="P15" s="106">
        <v>-15.4</v>
      </c>
    </row>
    <row r="16" spans="1:16">
      <c r="A16" s="106" t="s">
        <v>154</v>
      </c>
      <c r="B16" s="106">
        <v>10.200000000000001</v>
      </c>
      <c r="C16" s="106">
        <v>11.3</v>
      </c>
      <c r="D16" s="106">
        <v>7.3000000000000007</v>
      </c>
      <c r="E16" s="106">
        <v>3.5</v>
      </c>
      <c r="F16" s="107">
        <v>11.718749999999998</v>
      </c>
      <c r="G16" s="106">
        <v>5.0999999999999996</v>
      </c>
      <c r="H16" s="106">
        <v>13.5</v>
      </c>
      <c r="I16" s="106">
        <v>18</v>
      </c>
      <c r="J16" s="106">
        <v>24.900000000000002</v>
      </c>
      <c r="K16" s="106">
        <v>6.6000000000000014</v>
      </c>
      <c r="L16" s="106">
        <v>23.6</v>
      </c>
      <c r="M16" s="106">
        <v>4.7999999999999989</v>
      </c>
      <c r="N16" s="106">
        <v>-2.9000000000000004</v>
      </c>
      <c r="O16" s="106">
        <v>-1.8999999999999986</v>
      </c>
      <c r="P16" s="106">
        <v>2</v>
      </c>
    </row>
    <row r="17" spans="1:16">
      <c r="A17" s="106" t="s">
        <v>151</v>
      </c>
      <c r="B17" s="106">
        <v>7.2999999999999989</v>
      </c>
      <c r="C17" s="106">
        <v>8.1</v>
      </c>
      <c r="D17" s="106">
        <v>5</v>
      </c>
      <c r="E17" s="106">
        <v>-13.7</v>
      </c>
      <c r="F17" s="107">
        <v>7.4776785714285712</v>
      </c>
      <c r="G17" s="106">
        <v>6.4</v>
      </c>
      <c r="H17" s="106">
        <v>10.199999999999999</v>
      </c>
      <c r="I17" s="106">
        <v>16.600000000000001</v>
      </c>
      <c r="J17" s="106">
        <v>15.099999999999998</v>
      </c>
      <c r="K17" s="106">
        <v>8.1999999999999993</v>
      </c>
      <c r="L17" s="106">
        <v>14.000000000000002</v>
      </c>
      <c r="M17" s="106">
        <v>5.8000000000000007</v>
      </c>
      <c r="N17" s="106">
        <v>17.600000000000001</v>
      </c>
      <c r="O17" s="106">
        <v>-5.8000000000000007</v>
      </c>
      <c r="P17" s="106">
        <v>-12.400000000000002</v>
      </c>
    </row>
    <row r="18" spans="1:16">
      <c r="A18" s="32"/>
      <c r="B18" s="32"/>
      <c r="C18" s="32"/>
      <c r="D18" s="32"/>
      <c r="E18" s="32"/>
      <c r="F18" s="32"/>
      <c r="G18" s="32"/>
      <c r="H18" s="32"/>
    </row>
    <row r="19" spans="1:16">
      <c r="A19" s="32" t="s">
        <v>283</v>
      </c>
      <c r="B19" s="32">
        <f t="shared" ref="B19:P19" si="0">B15-B16</f>
        <v>-8.4</v>
      </c>
      <c r="C19" s="32">
        <f t="shared" si="0"/>
        <v>-9.1000000000000014</v>
      </c>
      <c r="D19" s="32">
        <f t="shared" si="0"/>
        <v>-6.8000000000000007</v>
      </c>
      <c r="E19" s="32">
        <f t="shared" si="0"/>
        <v>-7.2</v>
      </c>
      <c r="F19" s="32">
        <f t="shared" si="0"/>
        <v>-9.1900143678160902</v>
      </c>
      <c r="G19" s="32">
        <f t="shared" si="0"/>
        <v>-3.5999999999999996</v>
      </c>
      <c r="H19" s="32">
        <f t="shared" si="0"/>
        <v>-13.099999999999998</v>
      </c>
      <c r="I19" s="32">
        <f t="shared" si="0"/>
        <v>-6.3999999999999986</v>
      </c>
      <c r="J19" s="32">
        <f t="shared" si="0"/>
        <v>-19.100000000000001</v>
      </c>
      <c r="K19" s="32">
        <f t="shared" si="0"/>
        <v>-0.90000000000000036</v>
      </c>
      <c r="L19" s="32">
        <f t="shared" si="0"/>
        <v>-18.300000000000004</v>
      </c>
      <c r="M19" s="32">
        <f t="shared" si="0"/>
        <v>0.40000000000000391</v>
      </c>
      <c r="N19" s="32">
        <f t="shared" si="0"/>
        <v>3.3000000000000003</v>
      </c>
      <c r="O19" s="32">
        <f t="shared" si="0"/>
        <v>-4.3000000000000007</v>
      </c>
      <c r="P19" s="32">
        <f t="shared" si="0"/>
        <v>-17.399999999999999</v>
      </c>
    </row>
    <row r="20" spans="1:16">
      <c r="A20" s="32" t="s">
        <v>284</v>
      </c>
      <c r="B20" s="32">
        <f t="shared" ref="B20:P20" si="1">B15-B17</f>
        <v>-5.4999999999999982</v>
      </c>
      <c r="C20" s="32">
        <f t="shared" si="1"/>
        <v>-5.9</v>
      </c>
      <c r="D20" s="32">
        <f t="shared" si="1"/>
        <v>-4.5</v>
      </c>
      <c r="E20" s="32">
        <f t="shared" si="1"/>
        <v>10</v>
      </c>
      <c r="F20" s="32">
        <f t="shared" si="1"/>
        <v>-4.9489429392446631</v>
      </c>
      <c r="G20" s="32">
        <f t="shared" si="1"/>
        <v>-4.9000000000000004</v>
      </c>
      <c r="H20" s="32">
        <f t="shared" si="1"/>
        <v>-9.7999999999999972</v>
      </c>
      <c r="I20" s="32">
        <f t="shared" si="1"/>
        <v>-5</v>
      </c>
      <c r="J20" s="32">
        <f t="shared" si="1"/>
        <v>-9.2999999999999989</v>
      </c>
      <c r="K20" s="32">
        <f t="shared" si="1"/>
        <v>-2.4999999999999982</v>
      </c>
      <c r="L20" s="32">
        <f t="shared" si="1"/>
        <v>-8.7000000000000028</v>
      </c>
      <c r="M20" s="32">
        <f t="shared" si="1"/>
        <v>-0.59999999999999787</v>
      </c>
      <c r="N20" s="32">
        <f t="shared" si="1"/>
        <v>-17.200000000000003</v>
      </c>
      <c r="O20" s="32">
        <f t="shared" si="1"/>
        <v>-0.39999999999999858</v>
      </c>
      <c r="P20" s="32">
        <f t="shared" si="1"/>
        <v>-2.9999999999999982</v>
      </c>
    </row>
    <row r="21" spans="1:16">
      <c r="A21" s="32"/>
      <c r="B21" s="32"/>
      <c r="C21" s="32"/>
      <c r="D21" s="32"/>
      <c r="E21" s="32"/>
      <c r="F21" s="32"/>
      <c r="G21" s="32"/>
      <c r="H21" s="32"/>
    </row>
    <row r="22" spans="1:16">
      <c r="A22" s="32"/>
      <c r="B22" s="32"/>
      <c r="C22" s="32"/>
      <c r="D22" s="32"/>
      <c r="E22" s="32"/>
      <c r="F22" s="32"/>
      <c r="G22" s="32"/>
      <c r="H22" s="32"/>
    </row>
    <row r="23" spans="1:16" ht="25.5">
      <c r="A23" s="32" t="s">
        <v>285</v>
      </c>
      <c r="E23" s="53" t="s">
        <v>265</v>
      </c>
      <c r="F23" s="33" t="s">
        <v>266</v>
      </c>
      <c r="G23" s="33" t="s">
        <v>267</v>
      </c>
      <c r="H23" s="33" t="s">
        <v>268</v>
      </c>
      <c r="I23" s="33" t="s">
        <v>280</v>
      </c>
      <c r="J23" s="33" t="s">
        <v>271</v>
      </c>
      <c r="K23" s="33" t="s">
        <v>273</v>
      </c>
      <c r="L23" s="33" t="s">
        <v>272</v>
      </c>
      <c r="M23" s="33" t="s">
        <v>269</v>
      </c>
      <c r="N23" s="33" t="s">
        <v>274</v>
      </c>
      <c r="O23" s="33" t="s">
        <v>275</v>
      </c>
      <c r="P23" s="33" t="s">
        <v>276</v>
      </c>
    </row>
    <row r="24" spans="1:16">
      <c r="B24" s="33" t="s">
        <v>277</v>
      </c>
      <c r="C24" s="33" t="s">
        <v>24</v>
      </c>
      <c r="D24" s="33" t="s">
        <v>25</v>
      </c>
      <c r="E24" s="33" t="s">
        <v>39</v>
      </c>
      <c r="F24" s="33" t="s">
        <v>42</v>
      </c>
      <c r="G24" s="33" t="s">
        <v>43</v>
      </c>
      <c r="H24" s="33" t="s">
        <v>44</v>
      </c>
      <c r="I24" s="33" t="s">
        <v>31</v>
      </c>
      <c r="J24" s="33" t="s">
        <v>27</v>
      </c>
      <c r="K24" s="33" t="s">
        <v>278</v>
      </c>
      <c r="L24" s="33" t="s">
        <v>26</v>
      </c>
      <c r="M24" s="33" t="s">
        <v>32</v>
      </c>
      <c r="N24" s="33" t="s">
        <v>0</v>
      </c>
      <c r="O24" s="33" t="s">
        <v>33</v>
      </c>
      <c r="P24" s="33" t="s">
        <v>34</v>
      </c>
    </row>
    <row r="25" spans="1:16" s="106" customFormat="1">
      <c r="A25" s="106" t="s">
        <v>30</v>
      </c>
      <c r="B25" s="106">
        <v>30.6</v>
      </c>
      <c r="C25" s="106">
        <v>33.4</v>
      </c>
      <c r="D25" s="106">
        <v>23</v>
      </c>
      <c r="E25" s="107">
        <v>11.1</v>
      </c>
      <c r="F25" s="107">
        <v>28.160919540229884</v>
      </c>
      <c r="G25" s="106">
        <v>32.700000000000003</v>
      </c>
      <c r="H25" s="106">
        <v>38.300000000000004</v>
      </c>
      <c r="I25" s="106">
        <v>51.5</v>
      </c>
      <c r="J25" s="106">
        <v>32</v>
      </c>
      <c r="K25" s="106">
        <v>31.8</v>
      </c>
      <c r="L25" s="106">
        <v>36</v>
      </c>
      <c r="M25" s="106">
        <v>16.5</v>
      </c>
      <c r="N25" s="106">
        <v>28.8</v>
      </c>
      <c r="O25" s="106">
        <v>24.3</v>
      </c>
      <c r="P25" s="106">
        <v>9.9</v>
      </c>
    </row>
    <row r="26" spans="1:16">
      <c r="A26" s="106" t="s">
        <v>154</v>
      </c>
      <c r="B26" s="106">
        <v>25</v>
      </c>
      <c r="C26" s="106">
        <v>25.9</v>
      </c>
      <c r="D26" s="106">
        <v>22.8</v>
      </c>
      <c r="E26" s="106">
        <v>25</v>
      </c>
      <c r="F26" s="107">
        <v>23.4375</v>
      </c>
      <c r="G26" s="106">
        <v>27.5</v>
      </c>
      <c r="H26" s="106">
        <v>26.4</v>
      </c>
      <c r="I26" s="106">
        <v>26.4</v>
      </c>
      <c r="J26" s="106">
        <v>23.099999999999998</v>
      </c>
      <c r="K26" s="106">
        <v>27</v>
      </c>
      <c r="L26" s="106">
        <v>23.200000000000003</v>
      </c>
      <c r="M26" s="106">
        <v>18.299999999999997</v>
      </c>
      <c r="N26" s="106">
        <v>27.2</v>
      </c>
      <c r="O26" s="106">
        <v>29.9</v>
      </c>
      <c r="P26" s="106">
        <v>24.5</v>
      </c>
    </row>
    <row r="27" spans="1:16">
      <c r="A27" s="106" t="s">
        <v>151</v>
      </c>
      <c r="B27" s="106">
        <v>23.099999999999998</v>
      </c>
      <c r="C27" s="106">
        <v>23.5</v>
      </c>
      <c r="D27" s="106">
        <v>22.3</v>
      </c>
      <c r="E27" s="106">
        <v>9.1</v>
      </c>
      <c r="F27" s="107">
        <v>23.883928571428573</v>
      </c>
      <c r="G27" s="106">
        <v>22.400000000000002</v>
      </c>
      <c r="H27" s="106">
        <v>22.7</v>
      </c>
      <c r="I27" s="106">
        <v>28.3</v>
      </c>
      <c r="J27" s="106">
        <v>31.7</v>
      </c>
      <c r="K27" s="106">
        <v>24.3</v>
      </c>
      <c r="L27" s="106">
        <v>17.900000000000002</v>
      </c>
      <c r="M27" s="106">
        <v>12.700000000000001</v>
      </c>
      <c r="N27" s="106">
        <v>26.3</v>
      </c>
      <c r="O27" s="106">
        <v>32.4</v>
      </c>
      <c r="P27" s="106">
        <v>18</v>
      </c>
    </row>
    <row r="29" spans="1:16">
      <c r="A29" s="32" t="s">
        <v>283</v>
      </c>
      <c r="B29" s="32">
        <f t="shared" ref="B29:P29" si="2">B25-B26</f>
        <v>5.6000000000000014</v>
      </c>
      <c r="C29" s="32">
        <f t="shared" si="2"/>
        <v>7.5</v>
      </c>
      <c r="D29" s="32">
        <f t="shared" si="2"/>
        <v>0.19999999999999929</v>
      </c>
      <c r="E29" s="32">
        <f t="shared" si="2"/>
        <v>-13.9</v>
      </c>
      <c r="F29" s="32">
        <f t="shared" si="2"/>
        <v>4.7234195402298838</v>
      </c>
      <c r="G29" s="32">
        <f t="shared" si="2"/>
        <v>5.2000000000000028</v>
      </c>
      <c r="H29" s="32">
        <f t="shared" si="2"/>
        <v>11.900000000000006</v>
      </c>
      <c r="I29" s="32">
        <f t="shared" si="2"/>
        <v>25.1</v>
      </c>
      <c r="J29" s="32">
        <f t="shared" si="2"/>
        <v>8.9000000000000021</v>
      </c>
      <c r="K29" s="32">
        <f t="shared" si="2"/>
        <v>4.8000000000000007</v>
      </c>
      <c r="L29" s="32">
        <f t="shared" si="2"/>
        <v>12.799999999999997</v>
      </c>
      <c r="M29" s="32">
        <f t="shared" si="2"/>
        <v>-1.7999999999999972</v>
      </c>
      <c r="N29" s="32">
        <f t="shared" si="2"/>
        <v>1.6000000000000014</v>
      </c>
      <c r="O29" s="32">
        <f t="shared" si="2"/>
        <v>-5.5999999999999979</v>
      </c>
      <c r="P29" s="32">
        <f t="shared" si="2"/>
        <v>-14.6</v>
      </c>
    </row>
    <row r="30" spans="1:16">
      <c r="A30" s="32" t="s">
        <v>284</v>
      </c>
      <c r="B30" s="32">
        <f t="shared" ref="B30:P30" si="3">B25-B27</f>
        <v>7.5000000000000036</v>
      </c>
      <c r="C30" s="32">
        <f t="shared" si="3"/>
        <v>9.8999999999999986</v>
      </c>
      <c r="D30" s="32">
        <f t="shared" si="3"/>
        <v>0.69999999999999929</v>
      </c>
      <c r="E30" s="32">
        <f t="shared" si="3"/>
        <v>2</v>
      </c>
      <c r="F30" s="32">
        <f t="shared" si="3"/>
        <v>4.2769909688013108</v>
      </c>
      <c r="G30" s="32">
        <f t="shared" si="3"/>
        <v>10.3</v>
      </c>
      <c r="H30" s="32">
        <f t="shared" si="3"/>
        <v>15.600000000000005</v>
      </c>
      <c r="I30" s="32">
        <f t="shared" si="3"/>
        <v>23.2</v>
      </c>
      <c r="J30" s="32">
        <f t="shared" si="3"/>
        <v>0.30000000000000071</v>
      </c>
      <c r="K30" s="32">
        <f t="shared" si="3"/>
        <v>7.5</v>
      </c>
      <c r="L30" s="32">
        <f t="shared" si="3"/>
        <v>18.099999999999998</v>
      </c>
      <c r="M30" s="32">
        <f t="shared" si="3"/>
        <v>3.7999999999999989</v>
      </c>
      <c r="N30" s="32">
        <f t="shared" si="3"/>
        <v>2.5</v>
      </c>
      <c r="O30" s="32">
        <f t="shared" si="3"/>
        <v>-8.0999999999999979</v>
      </c>
      <c r="P30" s="32">
        <f t="shared" si="3"/>
        <v>-8.1</v>
      </c>
    </row>
    <row r="31" spans="1:16">
      <c r="A31" s="32"/>
      <c r="B31" s="32"/>
      <c r="C31" s="32"/>
      <c r="D31" s="32"/>
      <c r="E31" s="32"/>
      <c r="F31" s="32"/>
      <c r="G31" s="32"/>
      <c r="H31" s="32"/>
    </row>
    <row r="32" spans="1:16">
      <c r="A32" s="32"/>
      <c r="B32" s="32"/>
      <c r="C32" s="32"/>
      <c r="D32" s="32"/>
      <c r="E32" s="32"/>
      <c r="F32" s="32"/>
      <c r="G32" s="32"/>
      <c r="H32" s="32"/>
    </row>
    <row r="33" spans="1:16" ht="25.5">
      <c r="A33" s="32" t="s">
        <v>286</v>
      </c>
      <c r="E33" s="53" t="s">
        <v>265</v>
      </c>
      <c r="F33" s="33" t="s">
        <v>266</v>
      </c>
      <c r="G33" s="33" t="s">
        <v>267</v>
      </c>
      <c r="H33" s="33" t="s">
        <v>268</v>
      </c>
      <c r="I33" s="33" t="s">
        <v>269</v>
      </c>
      <c r="J33" s="33" t="s">
        <v>280</v>
      </c>
      <c r="K33" s="106" t="s">
        <v>275</v>
      </c>
      <c r="L33" s="33" t="s">
        <v>276</v>
      </c>
      <c r="M33" s="33" t="s">
        <v>271</v>
      </c>
      <c r="N33" s="33" t="s">
        <v>273</v>
      </c>
      <c r="O33" s="33" t="s">
        <v>272</v>
      </c>
      <c r="P33" s="106" t="s">
        <v>274</v>
      </c>
    </row>
    <row r="34" spans="1:16" ht="51">
      <c r="B34" s="33" t="s">
        <v>277</v>
      </c>
      <c r="C34" s="33" t="s">
        <v>24</v>
      </c>
      <c r="D34" s="33" t="s">
        <v>25</v>
      </c>
      <c r="E34" s="33" t="s">
        <v>39</v>
      </c>
      <c r="F34" s="33" t="s">
        <v>42</v>
      </c>
      <c r="G34" s="33" t="s">
        <v>43</v>
      </c>
      <c r="H34" s="33" t="s">
        <v>44</v>
      </c>
      <c r="I34" s="33" t="s">
        <v>32</v>
      </c>
      <c r="J34" s="108" t="s">
        <v>19</v>
      </c>
      <c r="K34" s="33" t="s">
        <v>33</v>
      </c>
      <c r="L34" s="33" t="s">
        <v>34</v>
      </c>
      <c r="M34" s="33" t="s">
        <v>27</v>
      </c>
      <c r="N34" s="33" t="s">
        <v>14</v>
      </c>
      <c r="O34" s="108" t="s">
        <v>282</v>
      </c>
      <c r="P34" s="33" t="s">
        <v>0</v>
      </c>
    </row>
    <row r="35" spans="1:16" s="106" customFormat="1">
      <c r="A35" s="106" t="s">
        <v>30</v>
      </c>
      <c r="B35" s="106">
        <v>68.7</v>
      </c>
      <c r="C35" s="106">
        <v>68.7</v>
      </c>
      <c r="D35" s="106">
        <v>68.8</v>
      </c>
      <c r="E35" s="106">
        <v>70.400000000000006</v>
      </c>
      <c r="F35" s="107">
        <v>63.333333333333329</v>
      </c>
      <c r="G35" s="106">
        <v>73.3</v>
      </c>
      <c r="H35" s="106">
        <v>80.900000000000006</v>
      </c>
      <c r="I35" s="106">
        <v>78.099999999999994</v>
      </c>
      <c r="J35" s="106">
        <v>77.599999999999994</v>
      </c>
      <c r="K35" s="106">
        <v>74.8</v>
      </c>
      <c r="L35" s="106">
        <v>70.3</v>
      </c>
      <c r="M35" s="106">
        <v>69.900000000000006</v>
      </c>
      <c r="N35" s="106">
        <v>65.5</v>
      </c>
      <c r="O35" s="106">
        <v>64.900000000000006</v>
      </c>
      <c r="P35" s="106">
        <v>63.7</v>
      </c>
    </row>
    <row r="36" spans="1:16">
      <c r="A36" s="106" t="s">
        <v>154</v>
      </c>
      <c r="B36" s="106">
        <v>74.5</v>
      </c>
      <c r="C36" s="106">
        <v>75.3</v>
      </c>
      <c r="D36" s="106">
        <v>72.3</v>
      </c>
      <c r="E36" s="106">
        <v>64.3</v>
      </c>
      <c r="F36" s="107">
        <v>69.419642857142861</v>
      </c>
      <c r="G36" s="106">
        <v>80.8</v>
      </c>
      <c r="H36" s="106">
        <v>83.3</v>
      </c>
      <c r="I36" s="106">
        <v>77.7</v>
      </c>
      <c r="J36" s="106">
        <v>80.599999999999994</v>
      </c>
      <c r="K36" s="106">
        <v>74.8</v>
      </c>
      <c r="L36" s="106">
        <v>63.7</v>
      </c>
      <c r="M36" s="106">
        <v>70.900000000000006</v>
      </c>
      <c r="N36" s="106">
        <v>77.5</v>
      </c>
      <c r="O36" s="106">
        <v>74.900000000000006</v>
      </c>
      <c r="P36" s="106">
        <v>70.2</v>
      </c>
    </row>
    <row r="37" spans="1:16">
      <c r="A37" s="106" t="s">
        <v>151</v>
      </c>
      <c r="B37" s="106">
        <v>75.900000000000006</v>
      </c>
      <c r="C37" s="106">
        <v>76.2</v>
      </c>
      <c r="D37" s="106">
        <v>75.3</v>
      </c>
      <c r="E37" s="106">
        <v>45.5</v>
      </c>
      <c r="F37" s="107">
        <v>71.540178571428569</v>
      </c>
      <c r="G37" s="106">
        <v>79.5</v>
      </c>
      <c r="H37" s="106">
        <v>91.8</v>
      </c>
      <c r="I37" s="106">
        <v>80.900000000000006</v>
      </c>
      <c r="J37" s="106">
        <v>85</v>
      </c>
      <c r="K37" s="106">
        <v>75.900000000000006</v>
      </c>
      <c r="L37" s="106">
        <v>70.8</v>
      </c>
      <c r="M37" s="106">
        <v>72.5</v>
      </c>
      <c r="N37" s="106">
        <v>79.7</v>
      </c>
      <c r="O37" s="106">
        <v>76</v>
      </c>
      <c r="P37" s="106">
        <v>65.900000000000006</v>
      </c>
    </row>
    <row r="39" spans="1:16">
      <c r="A39" s="32" t="s">
        <v>283</v>
      </c>
      <c r="B39" s="32">
        <f t="shared" ref="B39:P39" si="4">B35-B36</f>
        <v>-5.7999999999999972</v>
      </c>
      <c r="C39" s="32">
        <f t="shared" si="4"/>
        <v>-6.5999999999999943</v>
      </c>
      <c r="D39" s="32">
        <f t="shared" si="4"/>
        <v>-3.5</v>
      </c>
      <c r="E39" s="32">
        <f t="shared" si="4"/>
        <v>6.1000000000000085</v>
      </c>
      <c r="F39" s="32">
        <f t="shared" si="4"/>
        <v>-6.0863095238095326</v>
      </c>
      <c r="G39" s="32">
        <f t="shared" si="4"/>
        <v>-7.5</v>
      </c>
      <c r="H39" s="32">
        <f t="shared" si="4"/>
        <v>-2.3999999999999915</v>
      </c>
      <c r="I39" s="32">
        <f t="shared" si="4"/>
        <v>0.39999999999999147</v>
      </c>
      <c r="J39" s="32">
        <f t="shared" si="4"/>
        <v>-3</v>
      </c>
      <c r="K39" s="32">
        <f t="shared" si="4"/>
        <v>0</v>
      </c>
      <c r="L39" s="32">
        <f t="shared" si="4"/>
        <v>6.5999999999999943</v>
      </c>
      <c r="M39" s="32">
        <f t="shared" si="4"/>
        <v>-1</v>
      </c>
      <c r="N39" s="32">
        <f t="shared" si="4"/>
        <v>-12</v>
      </c>
      <c r="O39" s="32">
        <f t="shared" si="4"/>
        <v>-10</v>
      </c>
      <c r="P39" s="32">
        <f t="shared" si="4"/>
        <v>-6.5</v>
      </c>
    </row>
    <row r="40" spans="1:16">
      <c r="A40" s="32" t="s">
        <v>284</v>
      </c>
      <c r="B40" s="32">
        <f t="shared" ref="B40:P40" si="5">B35-B37</f>
        <v>-7.2000000000000028</v>
      </c>
      <c r="C40" s="32">
        <f t="shared" si="5"/>
        <v>-7.5</v>
      </c>
      <c r="D40" s="32">
        <f t="shared" si="5"/>
        <v>-6.5</v>
      </c>
      <c r="E40" s="32">
        <f t="shared" si="5"/>
        <v>24.900000000000006</v>
      </c>
      <c r="F40" s="32">
        <f t="shared" si="5"/>
        <v>-8.2068452380952408</v>
      </c>
      <c r="G40" s="32">
        <f t="shared" si="5"/>
        <v>-6.2000000000000028</v>
      </c>
      <c r="H40" s="32">
        <f t="shared" si="5"/>
        <v>-10.899999999999991</v>
      </c>
      <c r="I40" s="32">
        <f t="shared" si="5"/>
        <v>-2.8000000000000114</v>
      </c>
      <c r="J40" s="32">
        <f t="shared" si="5"/>
        <v>-7.4000000000000057</v>
      </c>
      <c r="K40" s="32">
        <f t="shared" si="5"/>
        <v>-1.1000000000000085</v>
      </c>
      <c r="L40" s="32">
        <f t="shared" si="5"/>
        <v>-0.5</v>
      </c>
      <c r="M40" s="32">
        <f t="shared" si="5"/>
        <v>-2.5999999999999943</v>
      </c>
      <c r="N40" s="32">
        <f t="shared" si="5"/>
        <v>-14.200000000000003</v>
      </c>
      <c r="O40" s="32">
        <f t="shared" si="5"/>
        <v>-11.099999999999994</v>
      </c>
      <c r="P40" s="32">
        <f t="shared" si="5"/>
        <v>-2.2000000000000028</v>
      </c>
    </row>
    <row r="43" spans="1:16">
      <c r="A43" s="32" t="s">
        <v>287</v>
      </c>
    </row>
    <row r="44" spans="1:16">
      <c r="B44" s="33" t="s">
        <v>277</v>
      </c>
      <c r="C44" s="33" t="s">
        <v>24</v>
      </c>
      <c r="D44" s="33" t="s">
        <v>25</v>
      </c>
      <c r="E44" s="33" t="s">
        <v>39</v>
      </c>
      <c r="F44" s="33" t="s">
        <v>42</v>
      </c>
      <c r="G44" s="33" t="s">
        <v>43</v>
      </c>
      <c r="H44" s="33" t="s">
        <v>44</v>
      </c>
      <c r="I44" s="33" t="s">
        <v>31</v>
      </c>
      <c r="J44" s="33" t="s">
        <v>32</v>
      </c>
      <c r="K44" s="33" t="s">
        <v>14</v>
      </c>
      <c r="L44" s="33" t="s">
        <v>26</v>
      </c>
      <c r="M44" s="33" t="s">
        <v>33</v>
      </c>
      <c r="N44" s="33" t="s">
        <v>27</v>
      </c>
      <c r="O44" s="33" t="s">
        <v>0</v>
      </c>
      <c r="P44" s="33" t="s">
        <v>34</v>
      </c>
    </row>
    <row r="45" spans="1:16" s="106" customFormat="1">
      <c r="A45" s="106" t="s">
        <v>30</v>
      </c>
      <c r="B45" s="106">
        <v>31.4</v>
      </c>
      <c r="C45" s="106">
        <v>32.299999999999997</v>
      </c>
      <c r="D45" s="106">
        <v>29.1</v>
      </c>
      <c r="E45" s="106">
        <v>21.1</v>
      </c>
      <c r="F45" s="107">
        <v>32.486388384754989</v>
      </c>
      <c r="G45" s="106">
        <v>31.4</v>
      </c>
      <c r="H45" s="106">
        <v>29.6</v>
      </c>
      <c r="I45" s="106">
        <v>36.5</v>
      </c>
      <c r="J45" s="106">
        <v>20.3</v>
      </c>
      <c r="K45" s="106">
        <v>33.799999999999997</v>
      </c>
      <c r="L45" s="106">
        <v>29.2</v>
      </c>
      <c r="M45" s="106">
        <v>38.6</v>
      </c>
      <c r="N45" s="106">
        <v>30.6</v>
      </c>
      <c r="O45" s="106">
        <v>34.700000000000003</v>
      </c>
      <c r="P45" s="106">
        <v>26.6</v>
      </c>
    </row>
    <row r="46" spans="1:16">
      <c r="A46" s="106" t="s">
        <v>154</v>
      </c>
      <c r="B46" s="106">
        <v>27.9</v>
      </c>
      <c r="C46" s="106">
        <v>28.4</v>
      </c>
      <c r="D46" s="106">
        <v>26.3</v>
      </c>
      <c r="E46" s="106">
        <v>11.1</v>
      </c>
      <c r="F46" s="107">
        <v>29.6411856474259</v>
      </c>
      <c r="G46" s="106">
        <v>25.8</v>
      </c>
      <c r="H46" s="106">
        <v>23.9</v>
      </c>
      <c r="I46" s="106">
        <v>30.2</v>
      </c>
      <c r="J46" s="106">
        <v>23.5</v>
      </c>
      <c r="K46" s="106">
        <v>28.7</v>
      </c>
      <c r="L46" s="106">
        <v>25.2</v>
      </c>
      <c r="M46" s="106">
        <v>33.799999999999997</v>
      </c>
      <c r="N46" s="106">
        <v>20.5</v>
      </c>
      <c r="O46" s="106">
        <v>33.1</v>
      </c>
      <c r="P46" s="106">
        <v>27.7</v>
      </c>
    </row>
    <row r="47" spans="1:16">
      <c r="A47" s="106" t="s">
        <v>151</v>
      </c>
      <c r="B47" s="106">
        <v>29.6</v>
      </c>
      <c r="C47" s="106">
        <v>29.6</v>
      </c>
      <c r="D47" s="106">
        <v>29.6</v>
      </c>
      <c r="E47" s="106">
        <v>10</v>
      </c>
      <c r="F47" s="107">
        <v>32.293291731669264</v>
      </c>
      <c r="G47" s="106">
        <v>26.5</v>
      </c>
      <c r="H47" s="106">
        <v>26.3</v>
      </c>
      <c r="I47" s="106">
        <v>30.4</v>
      </c>
      <c r="J47" s="106">
        <v>24.4</v>
      </c>
      <c r="K47" s="106">
        <v>29.1</v>
      </c>
      <c r="L47" s="106">
        <v>30</v>
      </c>
      <c r="M47" s="106">
        <v>42.7</v>
      </c>
      <c r="N47" s="106">
        <v>32.200000000000003</v>
      </c>
      <c r="O47" s="106">
        <v>30.1</v>
      </c>
      <c r="P47" s="106">
        <v>17.5</v>
      </c>
    </row>
    <row r="51" spans="1:16">
      <c r="A51" s="32"/>
      <c r="B51" s="32"/>
      <c r="C51" s="32"/>
      <c r="D51" s="32"/>
      <c r="E51" s="32"/>
      <c r="F51" s="32"/>
      <c r="G51" s="32"/>
      <c r="H51" s="32"/>
    </row>
    <row r="52" spans="1:16">
      <c r="A52" s="32" t="s">
        <v>288</v>
      </c>
    </row>
    <row r="53" spans="1:16" ht="25.5">
      <c r="A53" s="32"/>
      <c r="E53" s="53" t="s">
        <v>265</v>
      </c>
      <c r="F53" s="33" t="s">
        <v>266</v>
      </c>
      <c r="G53" s="33" t="s">
        <v>267</v>
      </c>
      <c r="H53" s="33" t="s">
        <v>268</v>
      </c>
      <c r="I53" s="106" t="str">
        <f>I33</f>
        <v>Construction</v>
      </c>
      <c r="J53" s="106" t="str">
        <f t="shared" ref="J53:P54" si="6">J33</f>
        <v>Chemical</v>
      </c>
      <c r="K53" s="106" t="str">
        <f t="shared" si="6"/>
        <v>Food</v>
      </c>
      <c r="L53" s="106" t="str">
        <f t="shared" si="6"/>
        <v>Agriculture</v>
      </c>
      <c r="M53" s="106" t="str">
        <f t="shared" si="6"/>
        <v>Electrical</v>
      </c>
      <c r="N53" s="106" t="str">
        <f t="shared" si="6"/>
        <v>Services</v>
      </c>
      <c r="O53" s="106" t="str">
        <f t="shared" si="6"/>
        <v>Metal</v>
      </c>
      <c r="P53" s="106" t="str">
        <f t="shared" si="6"/>
        <v>Trade</v>
      </c>
    </row>
    <row r="54" spans="1:16">
      <c r="B54" s="110" t="str">
        <f t="shared" ref="B54:H54" si="7">B44</f>
        <v>Gesamt</v>
      </c>
      <c r="C54" s="110" t="str">
        <f t="shared" si="7"/>
        <v>West</v>
      </c>
      <c r="D54" s="110" t="str">
        <f t="shared" si="7"/>
        <v>Ost</v>
      </c>
      <c r="E54" s="110" t="str">
        <f t="shared" si="7"/>
        <v>bis 20 Besch.</v>
      </c>
      <c r="F54" s="110" t="str">
        <f t="shared" si="7"/>
        <v>bis 100 B.</v>
      </c>
      <c r="G54" s="110" t="str">
        <f t="shared" si="7"/>
        <v>bis 200 B.</v>
      </c>
      <c r="H54" s="110" t="str">
        <f t="shared" si="7"/>
        <v>über 200 B.</v>
      </c>
      <c r="I54" s="33" t="str">
        <f>I34</f>
        <v>Bau</v>
      </c>
      <c r="J54" s="33" t="str">
        <f t="shared" si="6"/>
        <v>Chemie/
Kunststoff</v>
      </c>
      <c r="K54" s="33" t="str">
        <f t="shared" si="6"/>
        <v>Ernährung</v>
      </c>
      <c r="L54" s="33" t="str">
        <f t="shared" si="6"/>
        <v>Agrar</v>
      </c>
      <c r="M54" s="33" t="str">
        <f t="shared" si="6"/>
        <v>Elektro</v>
      </c>
      <c r="N54" s="33" t="str">
        <f t="shared" si="6"/>
        <v>Dienstleistungen</v>
      </c>
      <c r="O54" s="33" t="str">
        <f t="shared" si="6"/>
        <v xml:space="preserve">     Metall/Kfz/
Maschinenbau</v>
      </c>
      <c r="P54" s="33" t="str">
        <f t="shared" si="6"/>
        <v>Handel</v>
      </c>
    </row>
    <row r="55" spans="1:16">
      <c r="A55" s="106" t="s">
        <v>30</v>
      </c>
      <c r="B55" s="110">
        <f>(B35*B45)/100</f>
        <v>21.5718</v>
      </c>
      <c r="C55" s="110">
        <f t="shared" ref="B55:I57" si="8">(C35*C45)/100</f>
        <v>22.190099999999997</v>
      </c>
      <c r="D55" s="110">
        <f t="shared" si="8"/>
        <v>20.020799999999998</v>
      </c>
      <c r="E55" s="110">
        <f t="shared" si="8"/>
        <v>14.854400000000004</v>
      </c>
      <c r="F55" s="110">
        <f t="shared" si="8"/>
        <v>20.574712643678158</v>
      </c>
      <c r="G55" s="110">
        <f t="shared" si="8"/>
        <v>23.016199999999998</v>
      </c>
      <c r="H55" s="110">
        <f t="shared" si="8"/>
        <v>23.946400000000004</v>
      </c>
      <c r="I55" s="110">
        <f t="shared" si="8"/>
        <v>28.506499999999996</v>
      </c>
      <c r="J55" s="110">
        <f>(J35*L45)/100</f>
        <v>22.659199999999995</v>
      </c>
      <c r="K55" s="110">
        <f>(K35*N45)/100</f>
        <v>22.8888</v>
      </c>
      <c r="L55" s="110">
        <f>(L35*J45)/100</f>
        <v>14.270899999999999</v>
      </c>
      <c r="M55" s="110">
        <f>(M35*M45)/100</f>
        <v>26.981400000000004</v>
      </c>
      <c r="N55" s="110">
        <f>(N35*P45)/100</f>
        <v>17.423000000000002</v>
      </c>
      <c r="O55" s="110">
        <f>(O35*O45)/100</f>
        <v>22.520300000000002</v>
      </c>
      <c r="P55" s="110">
        <f>(P35*K45)/100</f>
        <v>21.5306</v>
      </c>
    </row>
    <row r="56" spans="1:16">
      <c r="A56" s="106" t="s">
        <v>154</v>
      </c>
      <c r="B56" s="110">
        <f t="shared" ref="B56:H56" si="9">(B36*B46)/100</f>
        <v>20.785499999999999</v>
      </c>
      <c r="C56" s="110">
        <f t="shared" si="9"/>
        <v>21.385200000000001</v>
      </c>
      <c r="D56" s="110">
        <f t="shared" si="9"/>
        <v>19.014900000000001</v>
      </c>
      <c r="E56" s="110">
        <f t="shared" si="9"/>
        <v>7.1372999999999989</v>
      </c>
      <c r="F56" s="110">
        <f t="shared" si="9"/>
        <v>20.576805215065747</v>
      </c>
      <c r="G56" s="110">
        <f t="shared" si="9"/>
        <v>20.846399999999999</v>
      </c>
      <c r="H56" s="110">
        <f t="shared" si="9"/>
        <v>19.9087</v>
      </c>
      <c r="I56" s="110">
        <f t="shared" si="8"/>
        <v>23.465399999999999</v>
      </c>
      <c r="J56" s="110">
        <f>(J36*L46)/100</f>
        <v>20.311199999999999</v>
      </c>
      <c r="K56" s="110">
        <f>(K36*N46)/100</f>
        <v>15.333999999999998</v>
      </c>
      <c r="L56" s="110">
        <f>(L36*J46)/100</f>
        <v>14.9695</v>
      </c>
      <c r="M56" s="110">
        <f>(M36*M46)/100</f>
        <v>23.964200000000002</v>
      </c>
      <c r="N56" s="110">
        <f>(N36*P46)/100</f>
        <v>21.467500000000001</v>
      </c>
      <c r="O56" s="110">
        <f>(O36*O46)/100</f>
        <v>24.791900000000005</v>
      </c>
      <c r="P56" s="110">
        <f>(P36*K46)/100</f>
        <v>20.147400000000001</v>
      </c>
    </row>
    <row r="57" spans="1:16">
      <c r="A57" s="106" t="s">
        <v>151</v>
      </c>
      <c r="B57" s="110">
        <f t="shared" si="8"/>
        <v>22.466400000000004</v>
      </c>
      <c r="C57" s="110">
        <f t="shared" si="8"/>
        <v>22.555199999999999</v>
      </c>
      <c r="D57" s="110">
        <f t="shared" si="8"/>
        <v>22.288800000000002</v>
      </c>
      <c r="E57" s="110">
        <f t="shared" si="8"/>
        <v>4.55</v>
      </c>
      <c r="F57" s="110">
        <f t="shared" si="8"/>
        <v>23.102678571428569</v>
      </c>
      <c r="G57" s="110">
        <f t="shared" si="8"/>
        <v>21.067499999999999</v>
      </c>
      <c r="H57" s="110">
        <f t="shared" si="8"/>
        <v>24.1434</v>
      </c>
      <c r="I57" s="110">
        <f t="shared" si="8"/>
        <v>24.593600000000002</v>
      </c>
      <c r="J57" s="110">
        <f>(J37*L47)/100</f>
        <v>25.5</v>
      </c>
      <c r="K57" s="110">
        <f>(K37*N47)/100</f>
        <v>24.439800000000005</v>
      </c>
      <c r="L57" s="110">
        <f>(L37*J47)/100</f>
        <v>17.275199999999998</v>
      </c>
      <c r="M57" s="110">
        <f>(M37*M47)/100</f>
        <v>30.9575</v>
      </c>
      <c r="N57" s="110">
        <f>(N37*P47)/100</f>
        <v>13.9475</v>
      </c>
      <c r="O57" s="110">
        <f>(O37*O47)/100</f>
        <v>22.875999999999998</v>
      </c>
      <c r="P57" s="110">
        <f>(P37*K47)/100</f>
        <v>19.176900000000003</v>
      </c>
    </row>
    <row r="58" spans="1:16">
      <c r="A58" s="32"/>
      <c r="B58" s="32"/>
      <c r="C58" s="32"/>
      <c r="D58" s="32"/>
      <c r="E58" s="32"/>
      <c r="F58" s="32"/>
      <c r="G58" s="32"/>
      <c r="H58" s="32"/>
    </row>
    <row r="59" spans="1:16">
      <c r="A59" s="32"/>
      <c r="B59" s="32"/>
      <c r="C59" s="32"/>
      <c r="D59" s="32"/>
      <c r="E59" s="32"/>
      <c r="F59" s="32"/>
      <c r="G59" s="32"/>
      <c r="H59" s="32"/>
    </row>
    <row r="60" spans="1:16">
      <c r="A60" s="32"/>
      <c r="B60" s="32"/>
      <c r="C60" s="32"/>
      <c r="D60" s="32"/>
      <c r="E60" s="32"/>
      <c r="F60" s="32"/>
      <c r="G60" s="32"/>
      <c r="H60" s="32"/>
    </row>
    <row r="61" spans="1:16">
      <c r="A61" s="32"/>
      <c r="B61" s="32"/>
      <c r="C61" s="32"/>
      <c r="D61" s="32"/>
      <c r="E61" s="32"/>
      <c r="F61" s="32"/>
      <c r="G61" s="32"/>
      <c r="H61" s="32"/>
    </row>
    <row r="62" spans="1:16">
      <c r="A62" s="32"/>
      <c r="B62" s="32"/>
      <c r="C62" s="32"/>
      <c r="D62" s="32"/>
      <c r="E62" s="32"/>
      <c r="F62" s="32"/>
      <c r="G62" s="32"/>
      <c r="H62" s="32"/>
    </row>
    <row r="63" spans="1:16">
      <c r="A63" s="32"/>
      <c r="B63" s="32"/>
      <c r="C63" s="32"/>
      <c r="D63" s="32"/>
      <c r="E63" s="32"/>
      <c r="F63" s="32"/>
      <c r="G63" s="32"/>
      <c r="H63" s="32"/>
    </row>
    <row r="64" spans="1:16" ht="25.5">
      <c r="A64" s="32" t="s">
        <v>289</v>
      </c>
      <c r="E64" s="53" t="s">
        <v>265</v>
      </c>
      <c r="F64" s="33" t="s">
        <v>266</v>
      </c>
      <c r="G64" s="33" t="s">
        <v>267</v>
      </c>
      <c r="H64" s="33" t="s">
        <v>268</v>
      </c>
      <c r="I64" s="33" t="s">
        <v>274</v>
      </c>
      <c r="J64" s="33" t="s">
        <v>275</v>
      </c>
      <c r="K64" s="33" t="s">
        <v>273</v>
      </c>
      <c r="L64" s="33" t="s">
        <v>272</v>
      </c>
      <c r="M64" s="33" t="s">
        <v>280</v>
      </c>
      <c r="N64" s="33" t="s">
        <v>269</v>
      </c>
      <c r="O64" s="33" t="s">
        <v>271</v>
      </c>
      <c r="P64" s="33" t="s">
        <v>276</v>
      </c>
    </row>
    <row r="65" spans="1:27" ht="51">
      <c r="B65" s="33" t="s">
        <v>277</v>
      </c>
      <c r="C65" s="33" t="s">
        <v>24</v>
      </c>
      <c r="D65" s="33" t="s">
        <v>25</v>
      </c>
      <c r="E65" s="33" t="s">
        <v>39</v>
      </c>
      <c r="F65" s="33" t="s">
        <v>42</v>
      </c>
      <c r="G65" s="33" t="s">
        <v>43</v>
      </c>
      <c r="H65" s="33" t="s">
        <v>44</v>
      </c>
      <c r="I65" s="33" t="s">
        <v>0</v>
      </c>
      <c r="J65" s="33" t="s">
        <v>33</v>
      </c>
      <c r="K65" s="33" t="s">
        <v>278</v>
      </c>
      <c r="L65" s="108" t="s">
        <v>282</v>
      </c>
      <c r="M65" s="108" t="s">
        <v>19</v>
      </c>
      <c r="N65" s="33" t="s">
        <v>32</v>
      </c>
      <c r="O65" s="33" t="s">
        <v>27</v>
      </c>
      <c r="P65" s="33" t="s">
        <v>34</v>
      </c>
    </row>
    <row r="66" spans="1:27" s="106" customFormat="1">
      <c r="A66" s="106" t="s">
        <v>30</v>
      </c>
      <c r="B66" s="106">
        <v>9.7999999999999989</v>
      </c>
      <c r="C66" s="106">
        <v>8.8999999999999986</v>
      </c>
      <c r="D66" s="106">
        <v>12</v>
      </c>
      <c r="E66" s="106">
        <v>0</v>
      </c>
      <c r="F66" s="107">
        <v>11.03448275862069</v>
      </c>
      <c r="G66" s="106">
        <v>10</v>
      </c>
      <c r="H66" s="106">
        <v>5.8999999999999986</v>
      </c>
      <c r="I66" s="106">
        <v>16</v>
      </c>
      <c r="J66" s="106">
        <v>15.299999999999999</v>
      </c>
      <c r="K66" s="106">
        <v>13.8</v>
      </c>
      <c r="L66" s="106">
        <v>6.6000000000000014</v>
      </c>
      <c r="M66" s="106">
        <v>6</v>
      </c>
      <c r="N66" s="106">
        <v>5.9000000000000021</v>
      </c>
      <c r="O66" s="106">
        <v>5.8000000000000007</v>
      </c>
      <c r="P66" s="106">
        <v>-1.0999999999999979</v>
      </c>
    </row>
    <row r="67" spans="1:27">
      <c r="A67" s="106" t="s">
        <v>154</v>
      </c>
      <c r="B67" s="106">
        <v>9.4999999999999982</v>
      </c>
      <c r="C67" s="106">
        <v>9.1000000000000014</v>
      </c>
      <c r="D67" s="106">
        <v>10.199999999999999</v>
      </c>
      <c r="E67" s="106">
        <v>0</v>
      </c>
      <c r="F67" s="107">
        <v>9.8214285714285712</v>
      </c>
      <c r="G67" s="106">
        <v>7.9000000000000021</v>
      </c>
      <c r="H67" s="106">
        <v>11.6</v>
      </c>
      <c r="I67" s="106">
        <v>9.6999999999999993</v>
      </c>
      <c r="J67" s="106">
        <v>17.7</v>
      </c>
      <c r="K67" s="106">
        <v>14.4</v>
      </c>
      <c r="L67" s="106">
        <v>1.1999999999999993</v>
      </c>
      <c r="M67" s="106">
        <v>3.4999999999999982</v>
      </c>
      <c r="N67" s="106">
        <v>18.299999999999997</v>
      </c>
      <c r="O67" s="106">
        <v>12.8</v>
      </c>
      <c r="P67" s="106">
        <v>1.8999999999999986</v>
      </c>
    </row>
    <row r="68" spans="1:27">
      <c r="A68" s="106" t="s">
        <v>151</v>
      </c>
      <c r="B68" s="106">
        <v>14</v>
      </c>
      <c r="C68" s="106">
        <v>12.499999999999998</v>
      </c>
      <c r="D68" s="106">
        <v>18</v>
      </c>
      <c r="E68" s="106">
        <v>-4.5999999999999996</v>
      </c>
      <c r="F68" s="107">
        <v>15.066964285714283</v>
      </c>
      <c r="G68" s="106">
        <v>11.5</v>
      </c>
      <c r="H68" s="106">
        <v>15.900000000000002</v>
      </c>
      <c r="I68" s="106">
        <v>13.8</v>
      </c>
      <c r="J68" s="106">
        <v>28.7</v>
      </c>
      <c r="K68" s="106">
        <v>24.599999999999998</v>
      </c>
      <c r="L68" s="106">
        <v>1.2000000000000028</v>
      </c>
      <c r="M68" s="106">
        <v>9.1999999999999993</v>
      </c>
      <c r="N68" s="106">
        <v>19.100000000000001</v>
      </c>
      <c r="O68" s="106">
        <v>10</v>
      </c>
      <c r="P68" s="106">
        <v>5.6000000000000014</v>
      </c>
    </row>
    <row r="70" spans="1:27">
      <c r="A70" s="32" t="s">
        <v>283</v>
      </c>
      <c r="B70" s="32">
        <f t="shared" ref="B70:P70" si="10">B66-B67</f>
        <v>0.30000000000000071</v>
      </c>
      <c r="C70" s="32">
        <f t="shared" si="10"/>
        <v>-0.20000000000000284</v>
      </c>
      <c r="D70" s="32">
        <f t="shared" si="10"/>
        <v>1.8000000000000007</v>
      </c>
      <c r="E70" s="32">
        <f t="shared" si="10"/>
        <v>0</v>
      </c>
      <c r="F70" s="32">
        <f t="shared" si="10"/>
        <v>1.2130541871921192</v>
      </c>
      <c r="G70" s="32">
        <f t="shared" si="10"/>
        <v>2.0999999999999979</v>
      </c>
      <c r="H70" s="32">
        <f t="shared" si="10"/>
        <v>-5.7000000000000011</v>
      </c>
      <c r="I70" s="32">
        <f t="shared" si="10"/>
        <v>6.3000000000000007</v>
      </c>
      <c r="J70" s="32">
        <f t="shared" si="10"/>
        <v>-2.4000000000000004</v>
      </c>
      <c r="K70" s="32">
        <f t="shared" si="10"/>
        <v>-0.59999999999999964</v>
      </c>
      <c r="L70" s="32">
        <f t="shared" si="10"/>
        <v>5.4000000000000021</v>
      </c>
      <c r="M70" s="32">
        <f t="shared" si="10"/>
        <v>2.5000000000000018</v>
      </c>
      <c r="N70" s="32">
        <f t="shared" si="10"/>
        <v>-12.399999999999995</v>
      </c>
      <c r="O70" s="32">
        <f t="shared" si="10"/>
        <v>-7</v>
      </c>
      <c r="P70" s="32">
        <f t="shared" si="10"/>
        <v>-2.9999999999999964</v>
      </c>
    </row>
    <row r="71" spans="1:27">
      <c r="A71" s="32" t="s">
        <v>284</v>
      </c>
      <c r="B71" s="32">
        <f t="shared" ref="B71:P71" si="11">B66-B68</f>
        <v>-4.2000000000000011</v>
      </c>
      <c r="C71" s="32">
        <f t="shared" si="11"/>
        <v>-3.5999999999999996</v>
      </c>
      <c r="D71" s="32">
        <f t="shared" si="11"/>
        <v>-6</v>
      </c>
      <c r="E71" s="32">
        <f t="shared" si="11"/>
        <v>4.5999999999999996</v>
      </c>
      <c r="F71" s="32">
        <f t="shared" si="11"/>
        <v>-4.0324815270935925</v>
      </c>
      <c r="G71" s="32">
        <f t="shared" si="11"/>
        <v>-1.5</v>
      </c>
      <c r="H71" s="32">
        <f t="shared" si="11"/>
        <v>-10.000000000000004</v>
      </c>
      <c r="I71" s="32">
        <f t="shared" si="11"/>
        <v>2.1999999999999993</v>
      </c>
      <c r="J71" s="32">
        <f t="shared" si="11"/>
        <v>-13.4</v>
      </c>
      <c r="K71" s="32">
        <f t="shared" si="11"/>
        <v>-10.799999999999997</v>
      </c>
      <c r="L71" s="32">
        <f t="shared" si="11"/>
        <v>5.3999999999999986</v>
      </c>
      <c r="M71" s="32">
        <f t="shared" si="11"/>
        <v>-3.1999999999999993</v>
      </c>
      <c r="N71" s="32">
        <f t="shared" si="11"/>
        <v>-13.2</v>
      </c>
      <c r="O71" s="32">
        <f t="shared" si="11"/>
        <v>-4.1999999999999993</v>
      </c>
      <c r="P71" s="32">
        <f t="shared" si="11"/>
        <v>-6.6999999999999993</v>
      </c>
    </row>
    <row r="73" spans="1:27">
      <c r="O73" s="33" t="s">
        <v>295</v>
      </c>
      <c r="U73" s="33" t="s">
        <v>294</v>
      </c>
      <c r="AA73" s="33" t="s">
        <v>293</v>
      </c>
    </row>
    <row r="74" spans="1:27">
      <c r="A74" s="32"/>
      <c r="B74" s="111"/>
      <c r="O74" s="32" t="s">
        <v>296</v>
      </c>
      <c r="U74" s="32" t="s">
        <v>291</v>
      </c>
      <c r="AA74" s="32" t="s">
        <v>292</v>
      </c>
    </row>
    <row r="75" spans="1:27">
      <c r="O75" s="106"/>
      <c r="T75" s="106"/>
    </row>
    <row r="82" spans="1:27">
      <c r="Z82" s="106"/>
    </row>
    <row r="83" spans="1:27">
      <c r="N83" s="106"/>
    </row>
    <row r="85" spans="1:27">
      <c r="A85" s="106"/>
    </row>
    <row r="89" spans="1:27">
      <c r="O89" s="67" t="s">
        <v>217</v>
      </c>
      <c r="U89" s="67" t="s">
        <v>217</v>
      </c>
      <c r="AA89" s="67" t="s">
        <v>217</v>
      </c>
    </row>
    <row r="107" spans="1:14">
      <c r="N107" s="106"/>
    </row>
    <row r="110" spans="1:14">
      <c r="A110" s="106"/>
    </row>
  </sheetData>
  <pageMargins left="0.78740157499999996" right="0.78740157499999996" top="0.984251969" bottom="0.984251969" header="0.4921259845" footer="0.4921259845"/>
  <pageSetup paperSize="9" orientation="portrait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R1207"/>
  <sheetViews>
    <sheetView showGridLines="0" topLeftCell="C1" zoomScale="120" zoomScaleNormal="120" workbookViewId="0">
      <selection activeCell="D12" sqref="D12"/>
    </sheetView>
  </sheetViews>
  <sheetFormatPr baseColWidth="10" defaultColWidth="11.42578125" defaultRowHeight="12.75"/>
  <cols>
    <col min="1" max="1" width="14.140625" style="41" customWidth="1"/>
    <col min="2" max="2" width="2.7109375" style="41" customWidth="1"/>
    <col min="3" max="3" width="20" style="92" customWidth="1"/>
    <col min="4" max="4" width="32.42578125" style="101" customWidth="1"/>
    <col min="5" max="10" width="30.7109375" style="101" customWidth="1"/>
    <col min="11" max="11" width="32.42578125" style="102" customWidth="1"/>
    <col min="12" max="12" width="11.42578125" style="102"/>
    <col min="13" max="13" width="11.42578125" style="103"/>
    <col min="14" max="16384" width="11.42578125" style="92"/>
  </cols>
  <sheetData>
    <row r="1" spans="1:18" s="38" customFormat="1" ht="28.5" thickBot="1">
      <c r="A1" s="37"/>
      <c r="B1" s="37"/>
      <c r="D1" s="83" t="s">
        <v>263</v>
      </c>
      <c r="E1" s="84"/>
      <c r="F1" s="84"/>
      <c r="G1" s="84"/>
      <c r="H1" s="84"/>
      <c r="I1" s="84"/>
      <c r="J1" s="84"/>
      <c r="K1" s="83"/>
      <c r="L1" s="83"/>
      <c r="Q1" s="85"/>
      <c r="R1" s="85"/>
    </row>
    <row r="2" spans="1:18" s="38" customFormat="1" ht="15.75" thickBot="1">
      <c r="A2" s="37"/>
      <c r="B2" s="37"/>
      <c r="D2" s="83"/>
      <c r="E2" s="83"/>
      <c r="F2" s="83"/>
      <c r="G2" s="83"/>
      <c r="H2" s="83"/>
      <c r="I2" s="83"/>
      <c r="J2" s="83"/>
      <c r="K2" s="83"/>
      <c r="L2" s="83"/>
      <c r="Q2" s="86" t="s">
        <v>147</v>
      </c>
      <c r="R2" s="87"/>
    </row>
    <row r="3" spans="1:18" s="38" customFormat="1" ht="60.75" thickBot="1">
      <c r="A3" s="37"/>
      <c r="B3" s="37"/>
      <c r="D3" s="83"/>
      <c r="E3" s="83"/>
      <c r="F3" s="83"/>
      <c r="G3" s="83"/>
      <c r="H3" s="83"/>
      <c r="I3" s="83"/>
      <c r="J3" s="83"/>
      <c r="K3" s="83"/>
      <c r="L3" s="83"/>
      <c r="Q3" s="88" t="s">
        <v>148</v>
      </c>
      <c r="R3" s="88" t="s">
        <v>262</v>
      </c>
    </row>
    <row r="4" spans="1:18" s="38" customFormat="1" ht="15">
      <c r="A4" s="37"/>
      <c r="B4" s="37"/>
      <c r="D4" s="83"/>
      <c r="E4" s="83"/>
      <c r="F4" s="83"/>
      <c r="G4" s="83"/>
      <c r="H4" s="83"/>
      <c r="I4" s="83"/>
      <c r="J4" s="83"/>
      <c r="K4" s="83"/>
      <c r="L4" s="83"/>
      <c r="Q4" s="89"/>
      <c r="R4" s="89"/>
    </row>
    <row r="5" spans="1:18" s="38" customFormat="1" ht="15">
      <c r="A5" s="37"/>
      <c r="B5" s="37"/>
      <c r="D5" s="83"/>
      <c r="E5" s="83"/>
      <c r="F5" s="83"/>
      <c r="G5" s="83"/>
      <c r="H5" s="83"/>
      <c r="I5" s="83"/>
      <c r="J5" s="83"/>
      <c r="K5" s="83"/>
      <c r="L5" s="83"/>
      <c r="P5" s="90" t="s">
        <v>218</v>
      </c>
      <c r="Q5" s="42">
        <v>71</v>
      </c>
      <c r="R5" s="42">
        <v>26.27</v>
      </c>
    </row>
    <row r="6" spans="1:18" s="38" customFormat="1" ht="15">
      <c r="A6" s="37"/>
      <c r="B6" s="37"/>
      <c r="D6" s="83"/>
      <c r="E6" s="83"/>
      <c r="F6" s="83"/>
      <c r="G6" s="83"/>
      <c r="H6" s="83"/>
      <c r="I6" s="83"/>
      <c r="J6" s="83"/>
      <c r="K6" s="83"/>
      <c r="L6" s="83"/>
      <c r="P6" s="90" t="s">
        <v>219</v>
      </c>
      <c r="Q6" s="42">
        <v>75</v>
      </c>
      <c r="R6" s="42">
        <v>24.75</v>
      </c>
    </row>
    <row r="7" spans="1:18" s="38" customFormat="1" ht="8.25" customHeight="1">
      <c r="A7" s="37"/>
      <c r="B7" s="37"/>
      <c r="D7" s="83"/>
      <c r="E7" s="83"/>
      <c r="F7" s="83"/>
      <c r="G7" s="83"/>
      <c r="H7" s="83"/>
      <c r="I7" s="83"/>
      <c r="J7" s="83"/>
      <c r="K7" s="83"/>
      <c r="L7" s="83"/>
      <c r="P7" s="90" t="s">
        <v>220</v>
      </c>
      <c r="Q7" s="42">
        <v>78</v>
      </c>
      <c r="R7" s="42">
        <v>24.96</v>
      </c>
    </row>
    <row r="8" spans="1:18" s="38" customFormat="1" ht="27.75">
      <c r="A8" s="37"/>
      <c r="B8" s="37"/>
      <c r="C8" s="36"/>
      <c r="D8" s="83"/>
      <c r="E8" s="83"/>
      <c r="F8" s="83"/>
      <c r="G8" s="83"/>
      <c r="H8" s="83"/>
      <c r="I8" s="83"/>
      <c r="J8" s="83"/>
      <c r="K8" s="83"/>
      <c r="L8" s="83"/>
      <c r="P8" s="90" t="s">
        <v>221</v>
      </c>
      <c r="Q8" s="42">
        <v>74</v>
      </c>
      <c r="R8" s="42">
        <v>23.68</v>
      </c>
    </row>
    <row r="9" spans="1:18" ht="8.25" customHeight="1">
      <c r="D9" s="93"/>
      <c r="E9" s="93"/>
      <c r="F9" s="93"/>
      <c r="G9" s="93"/>
      <c r="H9" s="93"/>
      <c r="I9" s="93"/>
      <c r="J9" s="93"/>
      <c r="K9" s="93"/>
      <c r="L9" s="93"/>
      <c r="M9" s="92"/>
      <c r="P9" s="90" t="s">
        <v>222</v>
      </c>
      <c r="Q9" s="42">
        <v>72</v>
      </c>
      <c r="R9" s="42">
        <v>22.464000000000002</v>
      </c>
    </row>
    <row r="10" spans="1:18" ht="30.75" customHeight="1">
      <c r="D10" s="93"/>
      <c r="E10" s="94"/>
      <c r="F10" s="94"/>
      <c r="G10" s="94"/>
      <c r="H10" s="94"/>
      <c r="I10" s="94"/>
      <c r="J10" s="94"/>
      <c r="K10" s="93"/>
      <c r="L10" s="93"/>
      <c r="M10" s="92"/>
      <c r="P10" s="90" t="s">
        <v>223</v>
      </c>
      <c r="Q10" s="42">
        <v>79.900000000000006</v>
      </c>
      <c r="R10" s="42">
        <v>28.284600000000001</v>
      </c>
    </row>
    <row r="11" spans="1:18" ht="30.75" customHeight="1">
      <c r="D11" s="93"/>
      <c r="E11" s="93"/>
      <c r="F11" s="93"/>
      <c r="G11" s="93"/>
      <c r="H11" s="93"/>
      <c r="I11" s="93"/>
      <c r="J11" s="93"/>
      <c r="K11" s="93"/>
      <c r="L11" s="93"/>
      <c r="M11" s="92"/>
      <c r="P11" s="90" t="s">
        <v>224</v>
      </c>
      <c r="Q11" s="42">
        <v>74.599999999999994</v>
      </c>
      <c r="R11" s="42">
        <v>24.841799999999992</v>
      </c>
    </row>
    <row r="12" spans="1:18" ht="30.75" customHeight="1">
      <c r="D12" s="67" t="s">
        <v>217</v>
      </c>
      <c r="E12" s="93"/>
      <c r="F12" s="93"/>
      <c r="G12" s="93"/>
      <c r="H12" s="93"/>
      <c r="I12" s="93"/>
      <c r="J12" s="93"/>
      <c r="K12" s="93"/>
      <c r="L12" s="93"/>
      <c r="M12" s="92"/>
      <c r="P12" s="90" t="s">
        <v>225</v>
      </c>
      <c r="Q12" s="42">
        <v>72.8</v>
      </c>
      <c r="R12" s="42">
        <v>22.931999999999999</v>
      </c>
    </row>
    <row r="13" spans="1:18" ht="6.75" customHeight="1">
      <c r="A13" s="91"/>
      <c r="B13" s="95"/>
      <c r="D13" s="93"/>
      <c r="E13" s="93"/>
      <c r="F13" s="93"/>
      <c r="G13" s="93"/>
      <c r="H13" s="93"/>
      <c r="I13" s="93"/>
      <c r="J13" s="93"/>
      <c r="K13" s="93"/>
      <c r="L13" s="93"/>
      <c r="M13" s="92"/>
      <c r="P13" s="90" t="s">
        <v>226</v>
      </c>
      <c r="Q13" s="42">
        <v>70.2</v>
      </c>
      <c r="R13" s="42">
        <v>20.4984</v>
      </c>
    </row>
    <row r="14" spans="1:18" ht="30.75" customHeight="1">
      <c r="D14" s="93"/>
      <c r="E14" s="93"/>
      <c r="F14" s="93"/>
      <c r="G14" s="93"/>
      <c r="H14" s="93"/>
      <c r="I14" s="93"/>
      <c r="J14" s="93"/>
      <c r="K14" s="93"/>
      <c r="L14" s="93"/>
      <c r="M14" s="92"/>
      <c r="P14" s="90" t="s">
        <v>227</v>
      </c>
      <c r="Q14" s="42">
        <v>68.2</v>
      </c>
      <c r="R14" s="42">
        <v>17.391000000000002</v>
      </c>
    </row>
    <row r="15" spans="1:18" ht="30.75" customHeight="1">
      <c r="D15" s="93"/>
      <c r="E15" s="93"/>
      <c r="F15" s="93"/>
      <c r="G15" s="93"/>
      <c r="H15" s="93"/>
      <c r="I15" s="93"/>
      <c r="J15" s="93"/>
      <c r="K15" s="93"/>
      <c r="L15" s="93"/>
      <c r="M15" s="92"/>
      <c r="P15" s="90" t="s">
        <v>228</v>
      </c>
      <c r="Q15" s="42">
        <v>64.900000000000006</v>
      </c>
      <c r="R15" s="42">
        <v>16.095200000000002</v>
      </c>
    </row>
    <row r="16" spans="1:18" ht="30.75" customHeight="1">
      <c r="D16" s="93"/>
      <c r="E16" s="93"/>
      <c r="F16" s="93"/>
      <c r="G16" s="93"/>
      <c r="H16" s="93"/>
      <c r="I16" s="93"/>
      <c r="J16" s="93"/>
      <c r="K16" s="93"/>
      <c r="L16" s="93"/>
      <c r="M16" s="92"/>
      <c r="P16" s="90" t="s">
        <v>229</v>
      </c>
      <c r="Q16" s="42">
        <v>62.4</v>
      </c>
      <c r="R16" s="42">
        <v>16.0992</v>
      </c>
    </row>
    <row r="17" spans="1:18" ht="6.75" customHeight="1">
      <c r="A17" s="91"/>
      <c r="B17" s="96"/>
      <c r="D17" s="93"/>
      <c r="E17" s="93"/>
      <c r="F17" s="93"/>
      <c r="G17" s="93"/>
      <c r="H17" s="93"/>
      <c r="I17" s="93"/>
      <c r="J17" s="93"/>
      <c r="K17" s="93"/>
      <c r="L17" s="93"/>
      <c r="M17" s="92"/>
      <c r="P17" s="90" t="s">
        <v>230</v>
      </c>
      <c r="Q17" s="42">
        <v>67.400000000000006</v>
      </c>
      <c r="R17" s="42">
        <v>20.220000000000002</v>
      </c>
    </row>
    <row r="18" spans="1:18" ht="30.75" customHeight="1">
      <c r="D18" s="93"/>
      <c r="E18" s="93"/>
      <c r="F18" s="93"/>
      <c r="G18" s="93"/>
      <c r="H18" s="93"/>
      <c r="I18" s="93"/>
      <c r="J18" s="93"/>
      <c r="K18" s="93"/>
      <c r="L18" s="93"/>
      <c r="M18" s="92"/>
      <c r="P18" s="90" t="s">
        <v>231</v>
      </c>
      <c r="Q18" s="42">
        <v>71</v>
      </c>
      <c r="R18" s="42">
        <v>23.714000000000002</v>
      </c>
    </row>
    <row r="19" spans="1:18" ht="30.75" customHeight="1">
      <c r="D19" s="93"/>
      <c r="E19" s="93"/>
      <c r="F19" s="93"/>
      <c r="G19" s="93"/>
      <c r="H19" s="93"/>
      <c r="I19" s="93"/>
      <c r="J19" s="93"/>
      <c r="K19" s="93"/>
      <c r="L19" s="93"/>
      <c r="M19" s="92"/>
      <c r="P19" s="90" t="s">
        <v>232</v>
      </c>
      <c r="Q19" s="42">
        <v>71.8</v>
      </c>
      <c r="R19" s="42">
        <v>24.196600000000004</v>
      </c>
    </row>
    <row r="20" spans="1:18" ht="30.75" customHeight="1">
      <c r="D20" s="93"/>
      <c r="E20" s="93"/>
      <c r="F20" s="93"/>
      <c r="G20" s="93"/>
      <c r="H20" s="93"/>
      <c r="I20" s="93"/>
      <c r="J20" s="93"/>
      <c r="K20" s="93"/>
      <c r="L20" s="93"/>
      <c r="M20" s="92"/>
      <c r="P20" s="90" t="s">
        <v>233</v>
      </c>
      <c r="Q20" s="42">
        <v>68.3</v>
      </c>
      <c r="R20" s="42">
        <v>21.582800000000002</v>
      </c>
    </row>
    <row r="21" spans="1:18" ht="6.75" customHeight="1">
      <c r="A21" s="97"/>
      <c r="B21" s="98"/>
      <c r="D21" s="93"/>
      <c r="E21" s="93"/>
      <c r="F21" s="93"/>
      <c r="G21" s="93"/>
      <c r="H21" s="93"/>
      <c r="I21" s="93"/>
      <c r="J21" s="93"/>
      <c r="K21" s="93"/>
      <c r="L21" s="93"/>
      <c r="M21" s="92"/>
      <c r="P21" s="90" t="s">
        <v>234</v>
      </c>
      <c r="Q21" s="42">
        <v>65.8</v>
      </c>
      <c r="R21" s="42">
        <v>21.055999999999997</v>
      </c>
    </row>
    <row r="22" spans="1:18" ht="30.75" customHeight="1">
      <c r="D22" s="93"/>
      <c r="E22" s="93"/>
      <c r="F22" s="93"/>
      <c r="G22" s="93"/>
      <c r="H22" s="93"/>
      <c r="I22" s="93"/>
      <c r="J22" s="93"/>
      <c r="K22" s="93"/>
      <c r="L22" s="93"/>
      <c r="M22" s="92"/>
      <c r="P22" s="90" t="s">
        <v>235</v>
      </c>
      <c r="Q22" s="42">
        <v>71.5</v>
      </c>
      <c r="R22" s="42">
        <v>25.311</v>
      </c>
    </row>
    <row r="23" spans="1:18" ht="30.75" customHeight="1">
      <c r="D23" s="93"/>
      <c r="E23" s="93"/>
      <c r="F23" s="93"/>
      <c r="G23" s="93"/>
      <c r="H23" s="93"/>
      <c r="I23" s="93"/>
      <c r="J23" s="93"/>
      <c r="K23" s="93"/>
      <c r="L23" s="93"/>
      <c r="M23" s="92"/>
      <c r="P23" s="90" t="s">
        <v>236</v>
      </c>
      <c r="Q23" s="42">
        <v>70.400000000000006</v>
      </c>
      <c r="R23" s="42">
        <v>22.598400000000002</v>
      </c>
    </row>
    <row r="24" spans="1:18" ht="30.75" customHeight="1">
      <c r="D24" s="93"/>
      <c r="E24" s="94"/>
      <c r="F24" s="94"/>
      <c r="G24" s="94"/>
      <c r="H24" s="94"/>
      <c r="I24" s="94"/>
      <c r="J24" s="94"/>
      <c r="K24" s="93"/>
      <c r="L24" s="93"/>
      <c r="M24" s="99"/>
      <c r="P24" s="90" t="s">
        <v>237</v>
      </c>
      <c r="Q24" s="42">
        <v>76.5</v>
      </c>
      <c r="R24" s="42">
        <v>28.916999999999998</v>
      </c>
    </row>
    <row r="25" spans="1:18" ht="6.75" customHeight="1">
      <c r="A25" s="91"/>
      <c r="B25" s="95"/>
      <c r="D25" s="93"/>
      <c r="E25" s="93"/>
      <c r="F25" s="93"/>
      <c r="G25" s="93"/>
      <c r="H25" s="93"/>
      <c r="I25" s="93"/>
      <c r="J25" s="93"/>
      <c r="K25" s="93"/>
      <c r="L25" s="93"/>
      <c r="M25" s="92"/>
      <c r="P25" s="90" t="s">
        <v>238</v>
      </c>
      <c r="Q25" s="42">
        <v>72.5</v>
      </c>
      <c r="R25" s="42">
        <v>25.664999999999999</v>
      </c>
    </row>
    <row r="26" spans="1:18" ht="30.75" customHeight="1">
      <c r="D26" s="100"/>
      <c r="K26" s="93"/>
      <c r="L26" s="93"/>
      <c r="M26" s="92"/>
      <c r="P26" s="90" t="s">
        <v>239</v>
      </c>
      <c r="Q26" s="42">
        <v>75</v>
      </c>
      <c r="R26" s="42">
        <v>24.225000000000001</v>
      </c>
    </row>
    <row r="27" spans="1:18" ht="30.75" customHeight="1">
      <c r="C27" s="100"/>
      <c r="L27" s="93"/>
      <c r="M27" s="92"/>
      <c r="P27" s="90" t="s">
        <v>240</v>
      </c>
      <c r="Q27" s="42">
        <v>72.3</v>
      </c>
      <c r="R27" s="42">
        <v>19.593299999999999</v>
      </c>
    </row>
    <row r="28" spans="1:18" ht="30.75" customHeight="1">
      <c r="L28" s="93"/>
      <c r="M28" s="92"/>
      <c r="P28" s="90" t="s">
        <v>241</v>
      </c>
      <c r="Q28" s="42">
        <v>61.7</v>
      </c>
      <c r="R28" s="42">
        <v>11.908100000000001</v>
      </c>
    </row>
    <row r="29" spans="1:18" ht="6.75" customHeight="1">
      <c r="A29" s="91"/>
      <c r="B29" s="96"/>
      <c r="C29" s="100"/>
      <c r="L29" s="93"/>
      <c r="M29" s="92"/>
      <c r="P29" s="90" t="s">
        <v>242</v>
      </c>
      <c r="Q29" s="42">
        <v>59</v>
      </c>
      <c r="R29" s="42">
        <v>18.054000000000002</v>
      </c>
    </row>
    <row r="30" spans="1:18" ht="30.75" customHeight="1">
      <c r="C30" s="100"/>
      <c r="L30" s="93"/>
      <c r="M30" s="92"/>
      <c r="P30" s="90" t="s">
        <v>46</v>
      </c>
      <c r="Q30" s="42">
        <v>67.8</v>
      </c>
      <c r="R30" s="42">
        <v>27.052199999999999</v>
      </c>
    </row>
    <row r="31" spans="1:18" ht="30.75" customHeight="1">
      <c r="C31" s="41"/>
      <c r="L31" s="93"/>
      <c r="M31" s="92"/>
      <c r="P31" s="90" t="s">
        <v>243</v>
      </c>
      <c r="Q31" s="42">
        <v>72.099999999999994</v>
      </c>
      <c r="R31" s="42">
        <v>30.858799999999995</v>
      </c>
    </row>
    <row r="32" spans="1:18" ht="30.75" customHeight="1">
      <c r="C32" s="41"/>
      <c r="L32" s="93"/>
      <c r="M32" s="92"/>
      <c r="P32" s="90" t="s">
        <v>244</v>
      </c>
      <c r="Q32" s="42">
        <v>76.7</v>
      </c>
      <c r="R32" s="42">
        <v>32.904299999999999</v>
      </c>
    </row>
    <row r="33" spans="1:18" ht="6.75" customHeight="1">
      <c r="B33" s="96"/>
      <c r="L33" s="93"/>
      <c r="M33" s="92"/>
      <c r="P33" s="90" t="s">
        <v>45</v>
      </c>
      <c r="Q33" s="42">
        <v>75.7</v>
      </c>
      <c r="R33" s="42">
        <v>28.993099999999998</v>
      </c>
    </row>
    <row r="34" spans="1:18" ht="30.75" customHeight="1">
      <c r="P34" s="90" t="s">
        <v>47</v>
      </c>
      <c r="Q34" s="42">
        <v>73.099999999999994</v>
      </c>
      <c r="R34" s="42">
        <v>26.9739</v>
      </c>
    </row>
    <row r="35" spans="1:18" ht="30.75" customHeight="1">
      <c r="P35" s="90" t="s">
        <v>49</v>
      </c>
      <c r="Q35" s="42">
        <v>71.099999999999994</v>
      </c>
      <c r="R35" s="42">
        <v>22.254299999999997</v>
      </c>
    </row>
    <row r="36" spans="1:18" ht="30.75" customHeight="1">
      <c r="P36" s="90" t="s">
        <v>51</v>
      </c>
      <c r="Q36" s="42">
        <v>76.3</v>
      </c>
      <c r="R36" s="42">
        <v>23.881900000000002</v>
      </c>
    </row>
    <row r="37" spans="1:18" ht="6.75" customHeight="1">
      <c r="A37" s="97"/>
      <c r="B37" s="98"/>
      <c r="P37" s="90" t="s">
        <v>59</v>
      </c>
      <c r="Q37" s="42">
        <v>78.900000000000006</v>
      </c>
      <c r="R37" s="42">
        <v>29.350800000000003</v>
      </c>
    </row>
    <row r="38" spans="1:18" ht="30.75" customHeight="1">
      <c r="D38" s="104"/>
      <c r="K38" s="105"/>
      <c r="P38" s="90" t="s">
        <v>90</v>
      </c>
      <c r="Q38" s="42">
        <v>77.099999999999994</v>
      </c>
      <c r="R38" s="42">
        <v>28.372799999999998</v>
      </c>
    </row>
    <row r="39" spans="1:18" ht="30.75" customHeight="1">
      <c r="D39" s="104"/>
      <c r="K39" s="105"/>
      <c r="P39" s="90" t="s">
        <v>89</v>
      </c>
      <c r="Q39" s="42">
        <v>74.7</v>
      </c>
      <c r="R39" s="42">
        <v>23.8293</v>
      </c>
    </row>
    <row r="40" spans="1:18" ht="30.75" customHeight="1">
      <c r="D40" s="104"/>
      <c r="K40" s="46"/>
      <c r="P40" s="90" t="s">
        <v>88</v>
      </c>
      <c r="Q40" s="42">
        <v>79.8</v>
      </c>
      <c r="R40" s="42">
        <v>28.009799999999998</v>
      </c>
    </row>
    <row r="41" spans="1:18" ht="15">
      <c r="P41" s="90" t="s">
        <v>95</v>
      </c>
      <c r="Q41" s="42">
        <v>77.599999999999994</v>
      </c>
      <c r="R41" s="42">
        <v>25.22</v>
      </c>
    </row>
    <row r="42" spans="1:18" ht="15">
      <c r="P42" s="90" t="s">
        <v>96</v>
      </c>
      <c r="Q42" s="42">
        <v>81.3</v>
      </c>
      <c r="R42" s="42">
        <v>29.999699999999997</v>
      </c>
    </row>
    <row r="43" spans="1:18" ht="15">
      <c r="P43" s="90" t="s">
        <v>103</v>
      </c>
      <c r="Q43" s="42">
        <v>80.7</v>
      </c>
      <c r="R43" s="42">
        <v>25.3398</v>
      </c>
    </row>
    <row r="44" spans="1:18" ht="15">
      <c r="P44" s="90" t="s">
        <v>105</v>
      </c>
      <c r="Q44" s="42">
        <v>81.099999999999994</v>
      </c>
      <c r="R44" s="42">
        <v>27.817299999999996</v>
      </c>
    </row>
    <row r="45" spans="1:18" ht="15">
      <c r="P45" s="90" t="s">
        <v>125</v>
      </c>
      <c r="Q45" s="42">
        <v>81.8</v>
      </c>
      <c r="R45" s="42">
        <v>28.957199999999997</v>
      </c>
    </row>
    <row r="46" spans="1:18" ht="15">
      <c r="P46" s="90" t="s">
        <v>131</v>
      </c>
      <c r="Q46" s="42">
        <v>78.3</v>
      </c>
      <c r="R46" s="42">
        <v>29.362500000000001</v>
      </c>
    </row>
    <row r="47" spans="1:18" ht="15">
      <c r="P47" s="90" t="s">
        <v>138</v>
      </c>
      <c r="Q47" s="42">
        <v>78.2</v>
      </c>
      <c r="R47" s="42">
        <v>27.4482</v>
      </c>
    </row>
    <row r="48" spans="1:18" ht="15">
      <c r="P48" s="90" t="s">
        <v>145</v>
      </c>
      <c r="Q48" s="42">
        <v>77.8</v>
      </c>
      <c r="R48" s="42">
        <v>24.429199999999994</v>
      </c>
    </row>
    <row r="49" spans="4:18" ht="15">
      <c r="P49" s="90" t="s">
        <v>150</v>
      </c>
      <c r="Q49" s="42">
        <v>75.900000000000006</v>
      </c>
      <c r="R49" s="42">
        <v>22.466400000000004</v>
      </c>
    </row>
    <row r="50" spans="4:18" ht="15">
      <c r="P50" s="90" t="s">
        <v>153</v>
      </c>
      <c r="Q50" s="42">
        <v>74.5</v>
      </c>
      <c r="R50" s="42">
        <v>20.785499999999999</v>
      </c>
    </row>
    <row r="51" spans="4:18" ht="15">
      <c r="P51" s="90" t="s">
        <v>165</v>
      </c>
      <c r="Q51" s="42">
        <v>68.7</v>
      </c>
      <c r="R51" s="42">
        <v>21.5718</v>
      </c>
    </row>
    <row r="61" spans="4:18">
      <c r="E61" s="41"/>
      <c r="F61" s="41"/>
      <c r="G61" s="41"/>
      <c r="H61" s="41"/>
      <c r="I61" s="41"/>
      <c r="J61" s="41"/>
      <c r="K61" s="41"/>
      <c r="L61" s="92"/>
      <c r="M61" s="102"/>
    </row>
    <row r="62" spans="4:18">
      <c r="E62" s="41"/>
      <c r="F62" s="41"/>
      <c r="G62" s="41"/>
      <c r="H62" s="41"/>
      <c r="I62" s="41"/>
      <c r="J62" s="41"/>
      <c r="K62" s="41"/>
      <c r="L62" s="92"/>
      <c r="M62" s="102"/>
    </row>
    <row r="63" spans="4:18">
      <c r="D63" s="102"/>
      <c r="E63" s="102"/>
      <c r="F63" s="102"/>
      <c r="G63" s="102"/>
      <c r="H63" s="102"/>
      <c r="I63" s="102"/>
      <c r="J63" s="102"/>
    </row>
    <row r="64" spans="4:18">
      <c r="D64" s="102"/>
      <c r="E64" s="102"/>
      <c r="F64" s="102"/>
      <c r="G64" s="102"/>
      <c r="H64" s="102"/>
      <c r="I64" s="102"/>
      <c r="J64" s="102"/>
    </row>
    <row r="65" spans="4:10">
      <c r="D65" s="102"/>
      <c r="E65" s="102"/>
      <c r="F65" s="102"/>
      <c r="G65" s="102"/>
      <c r="H65" s="102"/>
      <c r="I65" s="102"/>
      <c r="J65" s="102"/>
    </row>
    <row r="66" spans="4:10">
      <c r="D66" s="102"/>
      <c r="E66" s="102"/>
      <c r="F66" s="102"/>
      <c r="G66" s="102"/>
      <c r="H66" s="102"/>
      <c r="I66" s="102"/>
      <c r="J66" s="102"/>
    </row>
    <row r="67" spans="4:10">
      <c r="D67" s="102"/>
      <c r="E67" s="102"/>
      <c r="F67" s="102"/>
      <c r="G67" s="102"/>
      <c r="H67" s="102"/>
      <c r="I67" s="102"/>
      <c r="J67" s="102"/>
    </row>
    <row r="68" spans="4:10">
      <c r="D68" s="102"/>
      <c r="E68" s="102"/>
      <c r="F68" s="102"/>
      <c r="G68" s="102"/>
      <c r="H68" s="102"/>
      <c r="I68" s="102"/>
      <c r="J68" s="102"/>
    </row>
    <row r="69" spans="4:10">
      <c r="D69" s="102"/>
      <c r="E69" s="102"/>
      <c r="F69" s="102"/>
      <c r="G69" s="102"/>
      <c r="H69" s="102"/>
      <c r="I69" s="102"/>
      <c r="J69" s="102"/>
    </row>
    <row r="70" spans="4:10">
      <c r="D70" s="102"/>
      <c r="E70" s="102"/>
      <c r="F70" s="102"/>
      <c r="G70" s="102"/>
      <c r="H70" s="102"/>
      <c r="I70" s="102"/>
      <c r="J70" s="102"/>
    </row>
    <row r="71" spans="4:10">
      <c r="D71" s="102"/>
      <c r="E71" s="102"/>
      <c r="F71" s="102"/>
      <c r="G71" s="102"/>
      <c r="H71" s="102"/>
      <c r="I71" s="102"/>
      <c r="J71" s="102"/>
    </row>
    <row r="72" spans="4:10">
      <c r="D72" s="102"/>
      <c r="E72" s="102"/>
      <c r="F72" s="102"/>
      <c r="G72" s="102"/>
      <c r="H72" s="102"/>
      <c r="I72" s="102"/>
      <c r="J72" s="102"/>
    </row>
    <row r="73" spans="4:10">
      <c r="D73" s="102"/>
      <c r="E73" s="102"/>
      <c r="F73" s="102"/>
      <c r="G73" s="102"/>
      <c r="H73" s="102"/>
      <c r="I73" s="102"/>
      <c r="J73" s="102"/>
    </row>
    <row r="74" spans="4:10">
      <c r="D74" s="102"/>
      <c r="E74" s="102"/>
      <c r="F74" s="102"/>
      <c r="G74" s="102"/>
      <c r="H74" s="102"/>
      <c r="I74" s="102"/>
      <c r="J74" s="102"/>
    </row>
    <row r="75" spans="4:10">
      <c r="D75" s="102"/>
      <c r="E75" s="102"/>
      <c r="F75" s="102"/>
      <c r="G75" s="102"/>
      <c r="H75" s="102"/>
      <c r="I75" s="102"/>
      <c r="J75" s="102"/>
    </row>
    <row r="76" spans="4:10">
      <c r="D76" s="102"/>
      <c r="E76" s="102"/>
      <c r="F76" s="102"/>
      <c r="G76" s="102"/>
      <c r="H76" s="102"/>
      <c r="I76" s="102"/>
      <c r="J76" s="102"/>
    </row>
    <row r="77" spans="4:10">
      <c r="D77" s="102"/>
      <c r="E77" s="102"/>
      <c r="F77" s="102"/>
      <c r="G77" s="102"/>
      <c r="H77" s="102"/>
      <c r="I77" s="102"/>
      <c r="J77" s="102"/>
    </row>
    <row r="78" spans="4:10">
      <c r="D78" s="102"/>
      <c r="E78" s="102"/>
      <c r="F78" s="102"/>
      <c r="G78" s="102"/>
      <c r="H78" s="102"/>
      <c r="I78" s="102"/>
      <c r="J78" s="102"/>
    </row>
    <row r="79" spans="4:10">
      <c r="D79" s="102"/>
      <c r="E79" s="102"/>
      <c r="F79" s="102"/>
      <c r="G79" s="102"/>
      <c r="H79" s="102"/>
      <c r="I79" s="102"/>
      <c r="J79" s="102"/>
    </row>
    <row r="80" spans="4:10">
      <c r="D80" s="102"/>
      <c r="E80" s="102"/>
      <c r="F80" s="102"/>
      <c r="G80" s="102"/>
      <c r="H80" s="102"/>
      <c r="I80" s="102"/>
      <c r="J80" s="102"/>
    </row>
    <row r="81" spans="4:10">
      <c r="D81" s="102"/>
      <c r="E81" s="102"/>
      <c r="F81" s="102"/>
      <c r="G81" s="102"/>
      <c r="H81" s="102"/>
      <c r="I81" s="102"/>
      <c r="J81" s="102"/>
    </row>
    <row r="82" spans="4:10">
      <c r="D82" s="102"/>
      <c r="E82" s="102"/>
      <c r="F82" s="102"/>
      <c r="G82" s="102"/>
      <c r="H82" s="102"/>
      <c r="I82" s="102"/>
      <c r="J82" s="102"/>
    </row>
    <row r="83" spans="4:10">
      <c r="D83" s="102"/>
      <c r="E83" s="102"/>
      <c r="F83" s="102"/>
      <c r="G83" s="102"/>
      <c r="H83" s="102"/>
      <c r="I83" s="102"/>
      <c r="J83" s="102"/>
    </row>
    <row r="84" spans="4:10">
      <c r="D84" s="102"/>
      <c r="E84" s="102"/>
      <c r="F84" s="102"/>
      <c r="G84" s="102"/>
      <c r="H84" s="102"/>
      <c r="I84" s="102"/>
      <c r="J84" s="102"/>
    </row>
    <row r="85" spans="4:10">
      <c r="D85" s="102"/>
      <c r="E85" s="102"/>
      <c r="F85" s="102"/>
      <c r="G85" s="102"/>
      <c r="H85" s="102"/>
      <c r="I85" s="102"/>
      <c r="J85" s="102"/>
    </row>
    <row r="86" spans="4:10">
      <c r="D86" s="102"/>
      <c r="E86" s="102"/>
      <c r="F86" s="102"/>
      <c r="G86" s="102"/>
      <c r="H86" s="102"/>
      <c r="I86" s="102"/>
      <c r="J86" s="102"/>
    </row>
    <row r="87" spans="4:10">
      <c r="D87" s="102"/>
      <c r="E87" s="102"/>
      <c r="F87" s="102"/>
      <c r="G87" s="102"/>
      <c r="H87" s="102"/>
      <c r="I87" s="102"/>
      <c r="J87" s="102"/>
    </row>
    <row r="88" spans="4:10">
      <c r="D88" s="102"/>
      <c r="E88" s="102"/>
      <c r="F88" s="102"/>
      <c r="G88" s="102"/>
      <c r="H88" s="102"/>
      <c r="I88" s="102"/>
      <c r="J88" s="102"/>
    </row>
    <row r="89" spans="4:10">
      <c r="D89" s="102"/>
      <c r="E89" s="102"/>
      <c r="F89" s="102"/>
      <c r="G89" s="102"/>
      <c r="H89" s="102"/>
      <c r="I89" s="102"/>
      <c r="J89" s="102"/>
    </row>
    <row r="90" spans="4:10">
      <c r="D90" s="102"/>
      <c r="E90" s="102"/>
      <c r="F90" s="102"/>
      <c r="G90" s="102"/>
      <c r="H90" s="102"/>
      <c r="I90" s="102"/>
      <c r="J90" s="102"/>
    </row>
    <row r="91" spans="4:10">
      <c r="D91" s="102"/>
      <c r="E91" s="102"/>
      <c r="F91" s="102"/>
      <c r="G91" s="102"/>
      <c r="H91" s="102"/>
      <c r="I91" s="102"/>
      <c r="J91" s="102"/>
    </row>
    <row r="92" spans="4:10">
      <c r="D92" s="102"/>
      <c r="E92" s="102"/>
      <c r="F92" s="102"/>
      <c r="G92" s="102"/>
      <c r="H92" s="102"/>
      <c r="I92" s="102"/>
      <c r="J92" s="102"/>
    </row>
    <row r="93" spans="4:10">
      <c r="D93" s="102"/>
      <c r="E93" s="102"/>
      <c r="F93" s="102"/>
      <c r="G93" s="102"/>
      <c r="H93" s="102"/>
      <c r="I93" s="102"/>
      <c r="J93" s="102"/>
    </row>
    <row r="94" spans="4:10">
      <c r="D94" s="102"/>
      <c r="E94" s="102"/>
      <c r="F94" s="102"/>
      <c r="G94" s="102"/>
      <c r="H94" s="102"/>
      <c r="I94" s="102"/>
      <c r="J94" s="102"/>
    </row>
    <row r="95" spans="4:10">
      <c r="D95" s="102"/>
      <c r="E95" s="102"/>
      <c r="F95" s="102"/>
      <c r="G95" s="102"/>
      <c r="H95" s="102"/>
      <c r="I95" s="102"/>
      <c r="J95" s="102"/>
    </row>
    <row r="96" spans="4:10">
      <c r="D96" s="102"/>
      <c r="E96" s="102"/>
      <c r="F96" s="102"/>
      <c r="G96" s="102"/>
      <c r="H96" s="102"/>
      <c r="I96" s="102"/>
      <c r="J96" s="102"/>
    </row>
    <row r="97" spans="4:10">
      <c r="D97" s="102"/>
      <c r="E97" s="102"/>
      <c r="F97" s="102"/>
      <c r="G97" s="102"/>
      <c r="H97" s="102"/>
      <c r="I97" s="102"/>
      <c r="J97" s="102"/>
    </row>
    <row r="98" spans="4:10">
      <c r="D98" s="102"/>
      <c r="E98" s="102"/>
      <c r="F98" s="102"/>
      <c r="G98" s="102"/>
      <c r="H98" s="102"/>
      <c r="I98" s="102"/>
      <c r="J98" s="102"/>
    </row>
    <row r="99" spans="4:10">
      <c r="D99" s="102"/>
      <c r="E99" s="102"/>
      <c r="F99" s="102"/>
      <c r="G99" s="102"/>
      <c r="H99" s="102"/>
      <c r="I99" s="102"/>
      <c r="J99" s="102"/>
    </row>
    <row r="100" spans="4:10">
      <c r="D100" s="102"/>
      <c r="E100" s="102"/>
      <c r="F100" s="102"/>
      <c r="G100" s="102"/>
      <c r="H100" s="102"/>
      <c r="I100" s="102"/>
      <c r="J100" s="102"/>
    </row>
    <row r="101" spans="4:10">
      <c r="D101" s="102"/>
      <c r="E101" s="102"/>
      <c r="F101" s="102"/>
      <c r="G101" s="102"/>
      <c r="H101" s="102"/>
      <c r="I101" s="102"/>
      <c r="J101" s="102"/>
    </row>
    <row r="102" spans="4:10">
      <c r="D102" s="102"/>
      <c r="E102" s="102"/>
      <c r="F102" s="102"/>
      <c r="G102" s="102"/>
      <c r="H102" s="102"/>
      <c r="I102" s="102"/>
      <c r="J102" s="102"/>
    </row>
    <row r="103" spans="4:10">
      <c r="D103" s="102"/>
      <c r="E103" s="102"/>
      <c r="F103" s="102"/>
      <c r="G103" s="102"/>
      <c r="H103" s="102"/>
      <c r="I103" s="102"/>
      <c r="J103" s="102"/>
    </row>
    <row r="104" spans="4:10">
      <c r="D104" s="102"/>
      <c r="E104" s="102"/>
      <c r="F104" s="102"/>
      <c r="G104" s="102"/>
      <c r="H104" s="102"/>
      <c r="I104" s="102"/>
      <c r="J104" s="102"/>
    </row>
    <row r="105" spans="4:10">
      <c r="D105" s="102"/>
      <c r="E105" s="102"/>
      <c r="F105" s="102"/>
      <c r="G105" s="102"/>
      <c r="H105" s="102"/>
      <c r="I105" s="102"/>
      <c r="J105" s="102"/>
    </row>
    <row r="106" spans="4:10">
      <c r="D106" s="102"/>
      <c r="E106" s="102"/>
      <c r="F106" s="102"/>
      <c r="G106" s="102"/>
      <c r="H106" s="102"/>
      <c r="I106" s="102"/>
      <c r="J106" s="102"/>
    </row>
    <row r="107" spans="4:10">
      <c r="D107" s="102"/>
      <c r="E107" s="102"/>
      <c r="F107" s="102"/>
      <c r="G107" s="102"/>
      <c r="H107" s="102"/>
      <c r="I107" s="102"/>
      <c r="J107" s="102"/>
    </row>
    <row r="108" spans="4:10">
      <c r="D108" s="102"/>
      <c r="E108" s="102"/>
      <c r="F108" s="102"/>
      <c r="G108" s="102"/>
      <c r="H108" s="102"/>
      <c r="I108" s="102"/>
      <c r="J108" s="102"/>
    </row>
    <row r="109" spans="4:10">
      <c r="D109" s="102"/>
      <c r="E109" s="102"/>
      <c r="F109" s="102"/>
      <c r="G109" s="102"/>
      <c r="H109" s="102"/>
      <c r="I109" s="102"/>
      <c r="J109" s="102"/>
    </row>
    <row r="110" spans="4:10">
      <c r="D110" s="102"/>
      <c r="E110" s="102"/>
      <c r="F110" s="102"/>
      <c r="G110" s="102"/>
      <c r="H110" s="102"/>
      <c r="I110" s="102"/>
      <c r="J110" s="102"/>
    </row>
    <row r="111" spans="4:10">
      <c r="D111" s="102"/>
      <c r="E111" s="102"/>
      <c r="F111" s="102"/>
      <c r="G111" s="102"/>
      <c r="H111" s="102"/>
      <c r="I111" s="102"/>
      <c r="J111" s="102"/>
    </row>
    <row r="112" spans="4:10">
      <c r="D112" s="102"/>
      <c r="E112" s="102"/>
      <c r="F112" s="102"/>
      <c r="G112" s="102"/>
      <c r="H112" s="102"/>
      <c r="I112" s="102"/>
      <c r="J112" s="102"/>
    </row>
    <row r="113" spans="4:10">
      <c r="D113" s="102"/>
      <c r="E113" s="102"/>
      <c r="F113" s="102"/>
      <c r="G113" s="102"/>
      <c r="H113" s="102"/>
      <c r="I113" s="102"/>
      <c r="J113" s="102"/>
    </row>
    <row r="114" spans="4:10">
      <c r="D114" s="102"/>
      <c r="E114" s="102"/>
      <c r="F114" s="102"/>
      <c r="G114" s="102"/>
      <c r="H114" s="102"/>
      <c r="I114" s="102"/>
      <c r="J114" s="102"/>
    </row>
    <row r="115" spans="4:10">
      <c r="D115" s="102"/>
      <c r="E115" s="102"/>
      <c r="F115" s="102"/>
      <c r="G115" s="102"/>
      <c r="H115" s="102"/>
      <c r="I115" s="102"/>
      <c r="J115" s="102"/>
    </row>
    <row r="116" spans="4:10">
      <c r="D116" s="102"/>
      <c r="E116" s="102"/>
      <c r="F116" s="102"/>
      <c r="G116" s="102"/>
      <c r="H116" s="102"/>
      <c r="I116" s="102"/>
      <c r="J116" s="102"/>
    </row>
    <row r="117" spans="4:10">
      <c r="D117" s="102"/>
      <c r="E117" s="102"/>
      <c r="F117" s="102"/>
      <c r="G117" s="102"/>
      <c r="H117" s="102"/>
      <c r="I117" s="102"/>
      <c r="J117" s="102"/>
    </row>
    <row r="118" spans="4:10">
      <c r="D118" s="102"/>
      <c r="E118" s="102"/>
      <c r="F118" s="102"/>
      <c r="G118" s="102"/>
      <c r="H118" s="102"/>
      <c r="I118" s="102"/>
      <c r="J118" s="102"/>
    </row>
    <row r="119" spans="4:10">
      <c r="D119" s="102"/>
      <c r="E119" s="102"/>
      <c r="F119" s="102"/>
      <c r="G119" s="102"/>
      <c r="H119" s="102"/>
      <c r="I119" s="102"/>
      <c r="J119" s="102"/>
    </row>
    <row r="120" spans="4:10">
      <c r="D120" s="102"/>
      <c r="E120" s="102"/>
      <c r="F120" s="102"/>
      <c r="G120" s="102"/>
      <c r="H120" s="102"/>
      <c r="I120" s="102"/>
      <c r="J120" s="102"/>
    </row>
    <row r="121" spans="4:10">
      <c r="D121" s="102"/>
      <c r="E121" s="102"/>
      <c r="F121" s="102"/>
      <c r="G121" s="102"/>
      <c r="H121" s="102"/>
      <c r="I121" s="102"/>
      <c r="J121" s="102"/>
    </row>
    <row r="122" spans="4:10">
      <c r="D122" s="102"/>
      <c r="E122" s="102"/>
      <c r="F122" s="102"/>
      <c r="G122" s="102"/>
      <c r="H122" s="102"/>
      <c r="I122" s="102"/>
      <c r="J122" s="102"/>
    </row>
    <row r="123" spans="4:10">
      <c r="D123" s="102"/>
      <c r="E123" s="102"/>
      <c r="F123" s="102"/>
      <c r="G123" s="102"/>
      <c r="H123" s="102"/>
      <c r="I123" s="102"/>
      <c r="J123" s="102"/>
    </row>
    <row r="124" spans="4:10">
      <c r="D124" s="102"/>
      <c r="E124" s="102"/>
      <c r="F124" s="102"/>
      <c r="G124" s="102"/>
      <c r="H124" s="102"/>
      <c r="I124" s="102"/>
      <c r="J124" s="102"/>
    </row>
    <row r="125" spans="4:10">
      <c r="D125" s="102"/>
      <c r="E125" s="102"/>
      <c r="F125" s="102"/>
      <c r="G125" s="102"/>
      <c r="H125" s="102"/>
      <c r="I125" s="102"/>
      <c r="J125" s="102"/>
    </row>
    <row r="126" spans="4:10">
      <c r="D126" s="102"/>
      <c r="E126" s="102"/>
      <c r="F126" s="102"/>
      <c r="G126" s="102"/>
      <c r="H126" s="102"/>
      <c r="I126" s="102"/>
      <c r="J126" s="102"/>
    </row>
    <row r="127" spans="4:10">
      <c r="D127" s="102"/>
      <c r="E127" s="102"/>
      <c r="F127" s="102"/>
      <c r="G127" s="102"/>
      <c r="H127" s="102"/>
      <c r="I127" s="102"/>
      <c r="J127" s="102"/>
    </row>
    <row r="128" spans="4:10">
      <c r="D128" s="102"/>
      <c r="E128" s="102"/>
      <c r="F128" s="102"/>
      <c r="G128" s="102"/>
      <c r="H128" s="102"/>
      <c r="I128" s="102"/>
      <c r="J128" s="102"/>
    </row>
    <row r="129" spans="4:10">
      <c r="D129" s="102"/>
      <c r="E129" s="102"/>
      <c r="F129" s="102"/>
      <c r="G129" s="102"/>
      <c r="H129" s="102"/>
      <c r="I129" s="102"/>
      <c r="J129" s="102"/>
    </row>
    <row r="130" spans="4:10">
      <c r="D130" s="102"/>
      <c r="E130" s="102"/>
      <c r="F130" s="102"/>
      <c r="G130" s="102"/>
      <c r="H130" s="102"/>
      <c r="I130" s="102"/>
      <c r="J130" s="102"/>
    </row>
    <row r="131" spans="4:10">
      <c r="D131" s="102"/>
      <c r="E131" s="102"/>
      <c r="F131" s="102"/>
      <c r="G131" s="102"/>
      <c r="H131" s="102"/>
      <c r="I131" s="102"/>
      <c r="J131" s="102"/>
    </row>
    <row r="132" spans="4:10">
      <c r="D132" s="102"/>
      <c r="E132" s="102"/>
      <c r="F132" s="102"/>
      <c r="G132" s="102"/>
      <c r="H132" s="102"/>
      <c r="I132" s="102"/>
      <c r="J132" s="102"/>
    </row>
    <row r="133" spans="4:10">
      <c r="D133" s="102"/>
      <c r="E133" s="102"/>
      <c r="F133" s="102"/>
      <c r="G133" s="102"/>
      <c r="H133" s="102"/>
      <c r="I133" s="102"/>
      <c r="J133" s="102"/>
    </row>
    <row r="134" spans="4:10">
      <c r="D134" s="102"/>
      <c r="E134" s="102"/>
      <c r="F134" s="102"/>
      <c r="G134" s="102"/>
      <c r="H134" s="102"/>
      <c r="I134" s="102"/>
      <c r="J134" s="102"/>
    </row>
    <row r="135" spans="4:10">
      <c r="D135" s="102"/>
      <c r="E135" s="102"/>
      <c r="F135" s="102"/>
      <c r="G135" s="102"/>
      <c r="H135" s="102"/>
      <c r="I135" s="102"/>
      <c r="J135" s="102"/>
    </row>
    <row r="136" spans="4:10">
      <c r="D136" s="102"/>
      <c r="E136" s="102"/>
      <c r="F136" s="102"/>
      <c r="G136" s="102"/>
      <c r="H136" s="102"/>
      <c r="I136" s="102"/>
      <c r="J136" s="102"/>
    </row>
    <row r="137" spans="4:10">
      <c r="D137" s="102"/>
      <c r="E137" s="102"/>
      <c r="F137" s="102"/>
      <c r="G137" s="102"/>
      <c r="H137" s="102"/>
      <c r="I137" s="102"/>
      <c r="J137" s="102"/>
    </row>
    <row r="138" spans="4:10">
      <c r="D138" s="102"/>
      <c r="E138" s="102"/>
      <c r="F138" s="102"/>
      <c r="G138" s="102"/>
      <c r="H138" s="102"/>
      <c r="I138" s="102"/>
      <c r="J138" s="102"/>
    </row>
    <row r="139" spans="4:10">
      <c r="D139" s="102"/>
      <c r="E139" s="102"/>
      <c r="F139" s="102"/>
      <c r="G139" s="102"/>
      <c r="H139" s="102"/>
      <c r="I139" s="102"/>
      <c r="J139" s="102"/>
    </row>
    <row r="140" spans="4:10">
      <c r="D140" s="102"/>
      <c r="E140" s="102"/>
      <c r="F140" s="102"/>
      <c r="G140" s="102"/>
      <c r="H140" s="102"/>
      <c r="I140" s="102"/>
      <c r="J140" s="102"/>
    </row>
    <row r="141" spans="4:10">
      <c r="D141" s="102"/>
      <c r="E141" s="102"/>
      <c r="F141" s="102"/>
      <c r="G141" s="102"/>
      <c r="H141" s="102"/>
      <c r="I141" s="102"/>
      <c r="J141" s="102"/>
    </row>
    <row r="142" spans="4:10">
      <c r="D142" s="102"/>
      <c r="E142" s="102"/>
      <c r="F142" s="102"/>
      <c r="G142" s="102"/>
      <c r="H142" s="102"/>
      <c r="I142" s="102"/>
      <c r="J142" s="102"/>
    </row>
    <row r="143" spans="4:10">
      <c r="D143" s="102"/>
      <c r="E143" s="102"/>
      <c r="F143" s="102"/>
      <c r="G143" s="102"/>
      <c r="H143" s="102"/>
      <c r="I143" s="102"/>
      <c r="J143" s="102"/>
    </row>
    <row r="144" spans="4:10">
      <c r="D144" s="102"/>
      <c r="E144" s="102"/>
      <c r="F144" s="102"/>
      <c r="G144" s="102"/>
      <c r="H144" s="102"/>
      <c r="I144" s="102"/>
      <c r="J144" s="102"/>
    </row>
    <row r="145" spans="4:10">
      <c r="D145" s="102"/>
      <c r="E145" s="102"/>
      <c r="F145" s="102"/>
      <c r="G145" s="102"/>
      <c r="H145" s="102"/>
      <c r="I145" s="102"/>
      <c r="J145" s="102"/>
    </row>
    <row r="146" spans="4:10">
      <c r="D146" s="102"/>
      <c r="E146" s="102"/>
      <c r="F146" s="102"/>
      <c r="G146" s="102"/>
      <c r="H146" s="102"/>
      <c r="I146" s="102"/>
      <c r="J146" s="102"/>
    </row>
    <row r="147" spans="4:10">
      <c r="D147" s="102"/>
      <c r="E147" s="102"/>
      <c r="F147" s="102"/>
      <c r="G147" s="102"/>
      <c r="H147" s="102"/>
      <c r="I147" s="102"/>
      <c r="J147" s="102"/>
    </row>
    <row r="148" spans="4:10">
      <c r="D148" s="102"/>
      <c r="E148" s="102"/>
      <c r="F148" s="102"/>
      <c r="G148" s="102"/>
      <c r="H148" s="102"/>
      <c r="I148" s="102"/>
      <c r="J148" s="102"/>
    </row>
    <row r="149" spans="4:10">
      <c r="D149" s="102"/>
      <c r="E149" s="102"/>
      <c r="F149" s="102"/>
      <c r="G149" s="102"/>
      <c r="H149" s="102"/>
      <c r="I149" s="102"/>
      <c r="J149" s="102"/>
    </row>
    <row r="150" spans="4:10">
      <c r="D150" s="102"/>
      <c r="E150" s="102"/>
      <c r="F150" s="102"/>
      <c r="G150" s="102"/>
      <c r="H150" s="102"/>
      <c r="I150" s="102"/>
      <c r="J150" s="102"/>
    </row>
    <row r="151" spans="4:10">
      <c r="D151" s="102"/>
      <c r="E151" s="102"/>
      <c r="F151" s="102"/>
      <c r="G151" s="102"/>
      <c r="H151" s="102"/>
      <c r="I151" s="102"/>
      <c r="J151" s="102"/>
    </row>
    <row r="152" spans="4:10">
      <c r="D152" s="102"/>
      <c r="E152" s="102"/>
      <c r="F152" s="102"/>
      <c r="G152" s="102"/>
      <c r="H152" s="102"/>
      <c r="I152" s="102"/>
      <c r="J152" s="102"/>
    </row>
    <row r="153" spans="4:10">
      <c r="D153" s="102"/>
      <c r="E153" s="102"/>
      <c r="F153" s="102"/>
      <c r="G153" s="102"/>
      <c r="H153" s="102"/>
      <c r="I153" s="102"/>
      <c r="J153" s="102"/>
    </row>
    <row r="154" spans="4:10">
      <c r="D154" s="102"/>
      <c r="E154" s="102"/>
      <c r="F154" s="102"/>
      <c r="G154" s="102"/>
      <c r="H154" s="102"/>
      <c r="I154" s="102"/>
      <c r="J154" s="102"/>
    </row>
    <row r="155" spans="4:10">
      <c r="D155" s="102"/>
      <c r="E155" s="102"/>
      <c r="F155" s="102"/>
      <c r="G155" s="102"/>
      <c r="H155" s="102"/>
      <c r="I155" s="102"/>
      <c r="J155" s="102"/>
    </row>
    <row r="156" spans="4:10">
      <c r="D156" s="102"/>
      <c r="E156" s="102"/>
      <c r="F156" s="102"/>
      <c r="G156" s="102"/>
      <c r="H156" s="102"/>
      <c r="I156" s="102"/>
      <c r="J156" s="102"/>
    </row>
    <row r="157" spans="4:10">
      <c r="D157" s="102"/>
      <c r="E157" s="102"/>
      <c r="F157" s="102"/>
      <c r="G157" s="102"/>
      <c r="H157" s="102"/>
      <c r="I157" s="102"/>
      <c r="J157" s="102"/>
    </row>
    <row r="158" spans="4:10">
      <c r="D158" s="102"/>
      <c r="E158" s="102"/>
      <c r="F158" s="102"/>
      <c r="G158" s="102"/>
      <c r="H158" s="102"/>
      <c r="I158" s="102"/>
      <c r="J158" s="102"/>
    </row>
    <row r="159" spans="4:10">
      <c r="D159" s="102"/>
      <c r="E159" s="102"/>
      <c r="F159" s="102"/>
      <c r="G159" s="102"/>
      <c r="H159" s="102"/>
      <c r="I159" s="102"/>
      <c r="J159" s="102"/>
    </row>
    <row r="160" spans="4:10">
      <c r="D160" s="102"/>
      <c r="E160" s="102"/>
      <c r="F160" s="102"/>
      <c r="G160" s="102"/>
      <c r="H160" s="102"/>
      <c r="I160" s="102"/>
      <c r="J160" s="102"/>
    </row>
    <row r="161" spans="4:10">
      <c r="D161" s="102"/>
      <c r="E161" s="102"/>
      <c r="F161" s="102"/>
      <c r="G161" s="102"/>
      <c r="H161" s="102"/>
      <c r="I161" s="102"/>
      <c r="J161" s="102"/>
    </row>
    <row r="162" spans="4:10">
      <c r="D162" s="102"/>
      <c r="E162" s="102"/>
      <c r="F162" s="102"/>
      <c r="G162" s="102"/>
      <c r="H162" s="102"/>
      <c r="I162" s="102"/>
      <c r="J162" s="102"/>
    </row>
    <row r="163" spans="4:10">
      <c r="D163" s="102"/>
      <c r="E163" s="102"/>
      <c r="F163" s="102"/>
      <c r="G163" s="102"/>
      <c r="H163" s="102"/>
      <c r="I163" s="102"/>
      <c r="J163" s="102"/>
    </row>
    <row r="164" spans="4:10">
      <c r="D164" s="102"/>
      <c r="E164" s="102"/>
      <c r="F164" s="102"/>
      <c r="G164" s="102"/>
      <c r="H164" s="102"/>
      <c r="I164" s="102"/>
      <c r="J164" s="102"/>
    </row>
    <row r="165" spans="4:10">
      <c r="D165" s="102"/>
      <c r="E165" s="102"/>
      <c r="F165" s="102"/>
      <c r="G165" s="102"/>
      <c r="H165" s="102"/>
      <c r="I165" s="102"/>
      <c r="J165" s="102"/>
    </row>
    <row r="166" spans="4:10">
      <c r="D166" s="102"/>
      <c r="E166" s="102"/>
      <c r="F166" s="102"/>
      <c r="G166" s="102"/>
      <c r="H166" s="102"/>
      <c r="I166" s="102"/>
      <c r="J166" s="102"/>
    </row>
    <row r="167" spans="4:10">
      <c r="D167" s="102"/>
      <c r="E167" s="102"/>
      <c r="F167" s="102"/>
      <c r="G167" s="102"/>
      <c r="H167" s="102"/>
      <c r="I167" s="102"/>
      <c r="J167" s="102"/>
    </row>
    <row r="168" spans="4:10">
      <c r="D168" s="102"/>
      <c r="E168" s="102"/>
      <c r="F168" s="102"/>
      <c r="G168" s="102"/>
      <c r="H168" s="102"/>
      <c r="I168" s="102"/>
      <c r="J168" s="102"/>
    </row>
    <row r="169" spans="4:10">
      <c r="D169" s="102"/>
      <c r="E169" s="102"/>
      <c r="F169" s="102"/>
      <c r="G169" s="102"/>
      <c r="H169" s="102"/>
      <c r="I169" s="102"/>
      <c r="J169" s="102"/>
    </row>
    <row r="170" spans="4:10">
      <c r="D170" s="102"/>
      <c r="E170" s="102"/>
      <c r="F170" s="102"/>
      <c r="G170" s="102"/>
      <c r="H170" s="102"/>
      <c r="I170" s="102"/>
      <c r="J170" s="102"/>
    </row>
    <row r="171" spans="4:10">
      <c r="D171" s="102"/>
      <c r="E171" s="102"/>
      <c r="F171" s="102"/>
      <c r="G171" s="102"/>
      <c r="H171" s="102"/>
      <c r="I171" s="102"/>
      <c r="J171" s="102"/>
    </row>
    <row r="172" spans="4:10">
      <c r="D172" s="102"/>
      <c r="E172" s="102"/>
      <c r="F172" s="102"/>
      <c r="G172" s="102"/>
      <c r="H172" s="102"/>
      <c r="I172" s="102"/>
      <c r="J172" s="102"/>
    </row>
    <row r="173" spans="4:10">
      <c r="D173" s="102"/>
      <c r="E173" s="102"/>
      <c r="F173" s="102"/>
      <c r="G173" s="102"/>
      <c r="H173" s="102"/>
      <c r="I173" s="102"/>
      <c r="J173" s="102"/>
    </row>
    <row r="174" spans="4:10">
      <c r="D174" s="102"/>
      <c r="E174" s="102"/>
      <c r="F174" s="102"/>
      <c r="G174" s="102"/>
      <c r="H174" s="102"/>
      <c r="I174" s="102"/>
      <c r="J174" s="102"/>
    </row>
    <row r="175" spans="4:10">
      <c r="D175" s="102"/>
      <c r="E175" s="102"/>
      <c r="F175" s="102"/>
      <c r="G175" s="102"/>
      <c r="H175" s="102"/>
      <c r="I175" s="102"/>
      <c r="J175" s="102"/>
    </row>
    <row r="176" spans="4:10">
      <c r="D176" s="102"/>
      <c r="E176" s="102"/>
      <c r="F176" s="102"/>
      <c r="G176" s="102"/>
      <c r="H176" s="102"/>
      <c r="I176" s="102"/>
      <c r="J176" s="102"/>
    </row>
    <row r="177" spans="4:10">
      <c r="D177" s="102"/>
      <c r="E177" s="102"/>
      <c r="F177" s="102"/>
      <c r="G177" s="102"/>
      <c r="H177" s="102"/>
      <c r="I177" s="102"/>
      <c r="J177" s="102"/>
    </row>
    <row r="178" spans="4:10">
      <c r="D178" s="102"/>
      <c r="E178" s="102"/>
      <c r="F178" s="102"/>
      <c r="G178" s="102"/>
      <c r="H178" s="102"/>
      <c r="I178" s="102"/>
      <c r="J178" s="102"/>
    </row>
    <row r="179" spans="4:10">
      <c r="D179" s="102"/>
      <c r="E179" s="102"/>
      <c r="F179" s="102"/>
      <c r="G179" s="102"/>
      <c r="H179" s="102"/>
      <c r="I179" s="102"/>
      <c r="J179" s="102"/>
    </row>
    <row r="180" spans="4:10">
      <c r="D180" s="102"/>
      <c r="E180" s="102"/>
      <c r="F180" s="102"/>
      <c r="G180" s="102"/>
      <c r="H180" s="102"/>
      <c r="I180" s="102"/>
      <c r="J180" s="102"/>
    </row>
    <row r="181" spans="4:10">
      <c r="D181" s="102"/>
      <c r="E181" s="102"/>
      <c r="F181" s="102"/>
      <c r="G181" s="102"/>
      <c r="H181" s="102"/>
      <c r="I181" s="102"/>
      <c r="J181" s="102"/>
    </row>
    <row r="182" spans="4:10">
      <c r="D182" s="102"/>
      <c r="E182" s="102"/>
      <c r="F182" s="102"/>
      <c r="G182" s="102"/>
      <c r="H182" s="102"/>
      <c r="I182" s="102"/>
      <c r="J182" s="102"/>
    </row>
    <row r="183" spans="4:10">
      <c r="D183" s="102"/>
      <c r="E183" s="102"/>
      <c r="F183" s="102"/>
      <c r="G183" s="102"/>
      <c r="H183" s="102"/>
      <c r="I183" s="102"/>
      <c r="J183" s="102"/>
    </row>
    <row r="184" spans="4:10">
      <c r="D184" s="102"/>
      <c r="E184" s="102"/>
      <c r="F184" s="102"/>
      <c r="G184" s="102"/>
      <c r="H184" s="102"/>
      <c r="I184" s="102"/>
      <c r="J184" s="102"/>
    </row>
    <row r="185" spans="4:10">
      <c r="D185" s="102"/>
      <c r="E185" s="102"/>
      <c r="F185" s="102"/>
      <c r="G185" s="102"/>
      <c r="H185" s="102"/>
      <c r="I185" s="102"/>
      <c r="J185" s="102"/>
    </row>
    <row r="186" spans="4:10">
      <c r="D186" s="102"/>
      <c r="E186" s="102"/>
      <c r="F186" s="102"/>
      <c r="G186" s="102"/>
      <c r="H186" s="102"/>
      <c r="I186" s="102"/>
      <c r="J186" s="102"/>
    </row>
    <row r="187" spans="4:10">
      <c r="D187" s="102"/>
      <c r="E187" s="102"/>
      <c r="F187" s="102"/>
      <c r="G187" s="102"/>
      <c r="H187" s="102"/>
      <c r="I187" s="102"/>
      <c r="J187" s="102"/>
    </row>
    <row r="188" spans="4:10">
      <c r="D188" s="102"/>
      <c r="E188" s="102"/>
      <c r="F188" s="102"/>
      <c r="G188" s="102"/>
      <c r="H188" s="102"/>
      <c r="I188" s="102"/>
      <c r="J188" s="102"/>
    </row>
    <row r="189" spans="4:10">
      <c r="D189" s="102"/>
      <c r="E189" s="102"/>
      <c r="F189" s="102"/>
      <c r="G189" s="102"/>
      <c r="H189" s="102"/>
      <c r="I189" s="102"/>
      <c r="J189" s="102"/>
    </row>
    <row r="190" spans="4:10">
      <c r="D190" s="102"/>
      <c r="E190" s="102"/>
      <c r="F190" s="102"/>
      <c r="G190" s="102"/>
      <c r="H190" s="102"/>
      <c r="I190" s="102"/>
      <c r="J190" s="102"/>
    </row>
    <row r="191" spans="4:10">
      <c r="D191" s="102"/>
      <c r="E191" s="102"/>
      <c r="F191" s="102"/>
      <c r="G191" s="102"/>
      <c r="H191" s="102"/>
      <c r="I191" s="102"/>
      <c r="J191" s="102"/>
    </row>
    <row r="192" spans="4:10">
      <c r="D192" s="102"/>
      <c r="E192" s="102"/>
      <c r="F192" s="102"/>
      <c r="G192" s="102"/>
      <c r="H192" s="102"/>
      <c r="I192" s="102"/>
      <c r="J192" s="102"/>
    </row>
    <row r="193" spans="4:10">
      <c r="D193" s="102"/>
      <c r="E193" s="102"/>
      <c r="F193" s="102"/>
      <c r="G193" s="102"/>
      <c r="H193" s="102"/>
      <c r="I193" s="102"/>
      <c r="J193" s="102"/>
    </row>
    <row r="194" spans="4:10">
      <c r="D194" s="102"/>
      <c r="E194" s="102"/>
      <c r="F194" s="102"/>
      <c r="G194" s="102"/>
      <c r="H194" s="102"/>
      <c r="I194" s="102"/>
      <c r="J194" s="102"/>
    </row>
    <row r="195" spans="4:10">
      <c r="D195" s="102"/>
      <c r="E195" s="102"/>
      <c r="F195" s="102"/>
      <c r="G195" s="102"/>
      <c r="H195" s="102"/>
      <c r="I195" s="102"/>
      <c r="J195" s="102"/>
    </row>
    <row r="196" spans="4:10">
      <c r="D196" s="102"/>
      <c r="E196" s="102"/>
      <c r="F196" s="102"/>
      <c r="G196" s="102"/>
      <c r="H196" s="102"/>
      <c r="I196" s="102"/>
      <c r="J196" s="102"/>
    </row>
    <row r="197" spans="4:10">
      <c r="D197" s="102"/>
      <c r="E197" s="102"/>
      <c r="F197" s="102"/>
      <c r="G197" s="102"/>
      <c r="H197" s="102"/>
      <c r="I197" s="102"/>
      <c r="J197" s="102"/>
    </row>
    <row r="198" spans="4:10">
      <c r="D198" s="102"/>
      <c r="E198" s="102"/>
      <c r="F198" s="102"/>
      <c r="G198" s="102"/>
      <c r="H198" s="102"/>
      <c r="I198" s="102"/>
      <c r="J198" s="102"/>
    </row>
    <row r="199" spans="4:10">
      <c r="D199" s="102"/>
      <c r="E199" s="102"/>
      <c r="F199" s="102"/>
      <c r="G199" s="102"/>
      <c r="H199" s="102"/>
      <c r="I199" s="102"/>
      <c r="J199" s="102"/>
    </row>
    <row r="200" spans="4:10">
      <c r="D200" s="102"/>
      <c r="E200" s="102"/>
      <c r="F200" s="102"/>
      <c r="G200" s="102"/>
      <c r="H200" s="102"/>
      <c r="I200" s="102"/>
      <c r="J200" s="102"/>
    </row>
    <row r="201" spans="4:10">
      <c r="D201" s="102"/>
      <c r="E201" s="102"/>
      <c r="F201" s="102"/>
      <c r="G201" s="102"/>
      <c r="H201" s="102"/>
      <c r="I201" s="102"/>
      <c r="J201" s="102"/>
    </row>
    <row r="202" spans="4:10">
      <c r="D202" s="102"/>
      <c r="E202" s="102"/>
      <c r="F202" s="102"/>
      <c r="G202" s="102"/>
      <c r="H202" s="102"/>
      <c r="I202" s="102"/>
      <c r="J202" s="102"/>
    </row>
    <row r="203" spans="4:10">
      <c r="D203" s="102"/>
      <c r="E203" s="102"/>
      <c r="F203" s="102"/>
      <c r="G203" s="102"/>
      <c r="H203" s="102"/>
      <c r="I203" s="102"/>
      <c r="J203" s="102"/>
    </row>
    <row r="204" spans="4:10">
      <c r="D204" s="102"/>
      <c r="E204" s="102"/>
      <c r="F204" s="102"/>
      <c r="G204" s="102"/>
      <c r="H204" s="102"/>
      <c r="I204" s="102"/>
      <c r="J204" s="102"/>
    </row>
    <row r="205" spans="4:10">
      <c r="D205" s="102"/>
      <c r="E205" s="102"/>
      <c r="F205" s="102"/>
      <c r="G205" s="102"/>
      <c r="H205" s="102"/>
      <c r="I205" s="102"/>
      <c r="J205" s="102"/>
    </row>
    <row r="206" spans="4:10">
      <c r="D206" s="102"/>
      <c r="E206" s="102"/>
      <c r="F206" s="102"/>
      <c r="G206" s="102"/>
      <c r="H206" s="102"/>
      <c r="I206" s="102"/>
      <c r="J206" s="102"/>
    </row>
    <row r="207" spans="4:10">
      <c r="D207" s="102"/>
      <c r="E207" s="102"/>
      <c r="F207" s="102"/>
      <c r="G207" s="102"/>
      <c r="H207" s="102"/>
      <c r="I207" s="102"/>
      <c r="J207" s="102"/>
    </row>
    <row r="208" spans="4:10">
      <c r="D208" s="102"/>
      <c r="E208" s="102"/>
      <c r="F208" s="102"/>
      <c r="G208" s="102"/>
      <c r="H208" s="102"/>
      <c r="I208" s="102"/>
      <c r="J208" s="102"/>
    </row>
    <row r="209" spans="4:10">
      <c r="D209" s="102"/>
      <c r="E209" s="102"/>
      <c r="F209" s="102"/>
      <c r="G209" s="102"/>
      <c r="H209" s="102"/>
      <c r="I209" s="102"/>
      <c r="J209" s="102"/>
    </row>
    <row r="210" spans="4:10">
      <c r="D210" s="102"/>
      <c r="E210" s="102"/>
      <c r="F210" s="102"/>
      <c r="G210" s="102"/>
      <c r="H210" s="102"/>
      <c r="I210" s="102"/>
      <c r="J210" s="102"/>
    </row>
    <row r="211" spans="4:10">
      <c r="D211" s="102"/>
      <c r="E211" s="102"/>
      <c r="F211" s="102"/>
      <c r="G211" s="102"/>
      <c r="H211" s="102"/>
      <c r="I211" s="102"/>
      <c r="J211" s="102"/>
    </row>
    <row r="212" spans="4:10">
      <c r="D212" s="102"/>
      <c r="E212" s="102"/>
      <c r="F212" s="102"/>
      <c r="G212" s="102"/>
      <c r="H212" s="102"/>
      <c r="I212" s="102"/>
      <c r="J212" s="102"/>
    </row>
    <row r="213" spans="4:10">
      <c r="D213" s="102"/>
      <c r="E213" s="102"/>
      <c r="F213" s="102"/>
      <c r="G213" s="102"/>
      <c r="H213" s="102"/>
      <c r="I213" s="102"/>
      <c r="J213" s="102"/>
    </row>
    <row r="214" spans="4:10">
      <c r="D214" s="102"/>
      <c r="E214" s="102"/>
      <c r="F214" s="102"/>
      <c r="G214" s="102"/>
      <c r="H214" s="102"/>
      <c r="I214" s="102"/>
      <c r="J214" s="102"/>
    </row>
    <row r="215" spans="4:10">
      <c r="D215" s="102"/>
      <c r="E215" s="102"/>
      <c r="F215" s="102"/>
      <c r="G215" s="102"/>
      <c r="H215" s="102"/>
      <c r="I215" s="102"/>
      <c r="J215" s="102"/>
    </row>
    <row r="216" spans="4:10">
      <c r="D216" s="102"/>
      <c r="E216" s="102"/>
      <c r="F216" s="102"/>
      <c r="G216" s="102"/>
      <c r="H216" s="102"/>
      <c r="I216" s="102"/>
      <c r="J216" s="102"/>
    </row>
    <row r="217" spans="4:10">
      <c r="D217" s="102"/>
      <c r="E217" s="102"/>
      <c r="F217" s="102"/>
      <c r="G217" s="102"/>
      <c r="H217" s="102"/>
      <c r="I217" s="102"/>
      <c r="J217" s="102"/>
    </row>
    <row r="218" spans="4:10">
      <c r="D218" s="102"/>
      <c r="E218" s="102"/>
      <c r="F218" s="102"/>
      <c r="G218" s="102"/>
      <c r="H218" s="102"/>
      <c r="I218" s="102"/>
      <c r="J218" s="102"/>
    </row>
    <row r="219" spans="4:10">
      <c r="D219" s="102"/>
      <c r="E219" s="102"/>
      <c r="F219" s="102"/>
      <c r="G219" s="102"/>
      <c r="H219" s="102"/>
      <c r="I219" s="102"/>
      <c r="J219" s="102"/>
    </row>
    <row r="220" spans="4:10">
      <c r="D220" s="102"/>
      <c r="E220" s="102"/>
      <c r="F220" s="102"/>
      <c r="G220" s="102"/>
      <c r="H220" s="102"/>
      <c r="I220" s="102"/>
      <c r="J220" s="102"/>
    </row>
    <row r="221" spans="4:10">
      <c r="D221" s="102"/>
      <c r="E221" s="102"/>
      <c r="F221" s="102"/>
      <c r="G221" s="102"/>
      <c r="H221" s="102"/>
      <c r="I221" s="102"/>
      <c r="J221" s="102"/>
    </row>
    <row r="222" spans="4:10">
      <c r="D222" s="102"/>
      <c r="E222" s="102"/>
      <c r="F222" s="102"/>
      <c r="G222" s="102"/>
      <c r="H222" s="102"/>
      <c r="I222" s="102"/>
      <c r="J222" s="102"/>
    </row>
    <row r="223" spans="4:10">
      <c r="D223" s="102"/>
      <c r="E223" s="102"/>
      <c r="F223" s="102"/>
      <c r="G223" s="102"/>
      <c r="H223" s="102"/>
      <c r="I223" s="102"/>
      <c r="J223" s="102"/>
    </row>
    <row r="224" spans="4:10">
      <c r="D224" s="102"/>
      <c r="E224" s="102"/>
      <c r="F224" s="102"/>
      <c r="G224" s="102"/>
      <c r="H224" s="102"/>
      <c r="I224" s="102"/>
      <c r="J224" s="102"/>
    </row>
    <row r="225" spans="4:10">
      <c r="D225" s="102"/>
      <c r="E225" s="102"/>
      <c r="F225" s="102"/>
      <c r="G225" s="102"/>
      <c r="H225" s="102"/>
      <c r="I225" s="102"/>
      <c r="J225" s="102"/>
    </row>
    <row r="226" spans="4:10">
      <c r="D226" s="102"/>
      <c r="E226" s="102"/>
      <c r="F226" s="102"/>
      <c r="G226" s="102"/>
      <c r="H226" s="102"/>
      <c r="I226" s="102"/>
      <c r="J226" s="102"/>
    </row>
    <row r="227" spans="4:10">
      <c r="D227" s="102"/>
      <c r="E227" s="102"/>
      <c r="F227" s="102"/>
      <c r="G227" s="102"/>
      <c r="H227" s="102"/>
      <c r="I227" s="102"/>
      <c r="J227" s="102"/>
    </row>
    <row r="228" spans="4:10">
      <c r="D228" s="102"/>
      <c r="E228" s="102"/>
      <c r="F228" s="102"/>
      <c r="G228" s="102"/>
      <c r="H228" s="102"/>
      <c r="I228" s="102"/>
      <c r="J228" s="102"/>
    </row>
    <row r="229" spans="4:10">
      <c r="D229" s="102"/>
      <c r="E229" s="102"/>
      <c r="F229" s="102"/>
      <c r="G229" s="102"/>
      <c r="H229" s="102"/>
      <c r="I229" s="102"/>
      <c r="J229" s="102"/>
    </row>
    <row r="230" spans="4:10">
      <c r="D230" s="102"/>
      <c r="E230" s="102"/>
      <c r="F230" s="102"/>
      <c r="G230" s="102"/>
      <c r="H230" s="102"/>
      <c r="I230" s="102"/>
      <c r="J230" s="102"/>
    </row>
    <row r="231" spans="4:10">
      <c r="D231" s="102"/>
      <c r="E231" s="102"/>
      <c r="F231" s="102"/>
      <c r="G231" s="102"/>
      <c r="H231" s="102"/>
      <c r="I231" s="102"/>
      <c r="J231" s="102"/>
    </row>
    <row r="232" spans="4:10">
      <c r="D232" s="102"/>
      <c r="E232" s="102"/>
      <c r="F232" s="102"/>
      <c r="G232" s="102"/>
      <c r="H232" s="102"/>
      <c r="I232" s="102"/>
      <c r="J232" s="102"/>
    </row>
    <row r="233" spans="4:10">
      <c r="D233" s="102"/>
      <c r="E233" s="102"/>
      <c r="F233" s="102"/>
      <c r="G233" s="102"/>
      <c r="H233" s="102"/>
      <c r="I233" s="102"/>
      <c r="J233" s="102"/>
    </row>
    <row r="234" spans="4:10">
      <c r="D234" s="102"/>
      <c r="E234" s="102"/>
      <c r="F234" s="102"/>
      <c r="G234" s="102"/>
      <c r="H234" s="102"/>
      <c r="I234" s="102"/>
      <c r="J234" s="102"/>
    </row>
    <row r="235" spans="4:10">
      <c r="D235" s="102"/>
      <c r="E235" s="102"/>
      <c r="F235" s="102"/>
      <c r="G235" s="102"/>
      <c r="H235" s="102"/>
      <c r="I235" s="102"/>
      <c r="J235" s="102"/>
    </row>
    <row r="236" spans="4:10">
      <c r="D236" s="102"/>
      <c r="E236" s="102"/>
      <c r="F236" s="102"/>
      <c r="G236" s="102"/>
      <c r="H236" s="102"/>
      <c r="I236" s="102"/>
      <c r="J236" s="102"/>
    </row>
    <row r="237" spans="4:10">
      <c r="D237" s="102"/>
      <c r="E237" s="102"/>
      <c r="F237" s="102"/>
      <c r="G237" s="102"/>
      <c r="H237" s="102"/>
      <c r="I237" s="102"/>
      <c r="J237" s="102"/>
    </row>
    <row r="238" spans="4:10">
      <c r="D238" s="102"/>
      <c r="E238" s="102"/>
      <c r="F238" s="102"/>
      <c r="G238" s="102"/>
      <c r="H238" s="102"/>
      <c r="I238" s="102"/>
      <c r="J238" s="102"/>
    </row>
    <row r="239" spans="4:10">
      <c r="D239" s="102"/>
      <c r="E239" s="102"/>
      <c r="F239" s="102"/>
      <c r="G239" s="102"/>
      <c r="H239" s="102"/>
      <c r="I239" s="102"/>
      <c r="J239" s="102"/>
    </row>
    <row r="240" spans="4:10">
      <c r="D240" s="102"/>
      <c r="E240" s="102"/>
      <c r="F240" s="102"/>
      <c r="G240" s="102"/>
      <c r="H240" s="102"/>
      <c r="I240" s="102"/>
      <c r="J240" s="102"/>
    </row>
    <row r="241" spans="4:10">
      <c r="D241" s="102"/>
      <c r="E241" s="102"/>
      <c r="F241" s="102"/>
      <c r="G241" s="102"/>
      <c r="H241" s="102"/>
      <c r="I241" s="102"/>
      <c r="J241" s="102"/>
    </row>
    <row r="242" spans="4:10">
      <c r="D242" s="102"/>
      <c r="E242" s="102"/>
      <c r="F242" s="102"/>
      <c r="G242" s="102"/>
      <c r="H242" s="102"/>
      <c r="I242" s="102"/>
      <c r="J242" s="102"/>
    </row>
    <row r="243" spans="4:10">
      <c r="D243" s="102"/>
      <c r="E243" s="102"/>
      <c r="F243" s="102"/>
      <c r="G243" s="102"/>
      <c r="H243" s="102"/>
      <c r="I243" s="102"/>
      <c r="J243" s="102"/>
    </row>
    <row r="244" spans="4:10">
      <c r="D244" s="102"/>
      <c r="E244" s="102"/>
      <c r="F244" s="102"/>
      <c r="G244" s="102"/>
      <c r="H244" s="102"/>
      <c r="I244" s="102"/>
      <c r="J244" s="102"/>
    </row>
    <row r="245" spans="4:10">
      <c r="D245" s="102"/>
      <c r="E245" s="102"/>
      <c r="F245" s="102"/>
      <c r="G245" s="102"/>
      <c r="H245" s="102"/>
      <c r="I245" s="102"/>
      <c r="J245" s="102"/>
    </row>
    <row r="246" spans="4:10">
      <c r="D246" s="102"/>
      <c r="E246" s="102"/>
      <c r="F246" s="102"/>
      <c r="G246" s="102"/>
      <c r="H246" s="102"/>
      <c r="I246" s="102"/>
      <c r="J246" s="102"/>
    </row>
    <row r="247" spans="4:10">
      <c r="D247" s="102"/>
      <c r="E247" s="102"/>
      <c r="F247" s="102"/>
      <c r="G247" s="102"/>
      <c r="H247" s="102"/>
      <c r="I247" s="102"/>
      <c r="J247" s="102"/>
    </row>
    <row r="248" spans="4:10">
      <c r="D248" s="102"/>
      <c r="E248" s="102"/>
      <c r="F248" s="102"/>
      <c r="G248" s="102"/>
      <c r="H248" s="102"/>
      <c r="I248" s="102"/>
      <c r="J248" s="102"/>
    </row>
    <row r="249" spans="4:10">
      <c r="D249" s="102"/>
      <c r="E249" s="102"/>
      <c r="F249" s="102"/>
      <c r="G249" s="102"/>
      <c r="H249" s="102"/>
      <c r="I249" s="102"/>
      <c r="J249" s="102"/>
    </row>
    <row r="250" spans="4:10">
      <c r="D250" s="102"/>
      <c r="E250" s="102"/>
      <c r="F250" s="102"/>
      <c r="G250" s="102"/>
      <c r="H250" s="102"/>
      <c r="I250" s="102"/>
      <c r="J250" s="102"/>
    </row>
    <row r="251" spans="4:10">
      <c r="D251" s="102"/>
      <c r="E251" s="102"/>
      <c r="F251" s="102"/>
      <c r="G251" s="102"/>
      <c r="H251" s="102"/>
      <c r="I251" s="102"/>
      <c r="J251" s="102"/>
    </row>
    <row r="252" spans="4:10">
      <c r="D252" s="102"/>
      <c r="E252" s="102"/>
      <c r="F252" s="102"/>
      <c r="G252" s="102"/>
      <c r="H252" s="102"/>
      <c r="I252" s="102"/>
      <c r="J252" s="102"/>
    </row>
    <row r="253" spans="4:10">
      <c r="D253" s="102"/>
      <c r="E253" s="102"/>
      <c r="F253" s="102"/>
      <c r="G253" s="102"/>
      <c r="H253" s="102"/>
      <c r="I253" s="102"/>
      <c r="J253" s="102"/>
    </row>
    <row r="254" spans="4:10">
      <c r="D254" s="102"/>
      <c r="E254" s="102"/>
      <c r="F254" s="102"/>
      <c r="G254" s="102"/>
      <c r="H254" s="102"/>
      <c r="I254" s="102"/>
      <c r="J254" s="102"/>
    </row>
    <row r="255" spans="4:10">
      <c r="D255" s="102"/>
      <c r="E255" s="102"/>
      <c r="F255" s="102"/>
      <c r="G255" s="102"/>
      <c r="H255" s="102"/>
      <c r="I255" s="102"/>
      <c r="J255" s="102"/>
    </row>
    <row r="256" spans="4:10">
      <c r="D256" s="102"/>
      <c r="E256" s="102"/>
      <c r="F256" s="102"/>
      <c r="G256" s="102"/>
      <c r="H256" s="102"/>
      <c r="I256" s="102"/>
      <c r="J256" s="102"/>
    </row>
    <row r="257" spans="4:10">
      <c r="D257" s="102"/>
      <c r="E257" s="102"/>
      <c r="F257" s="102"/>
      <c r="G257" s="102"/>
      <c r="H257" s="102"/>
      <c r="I257" s="102"/>
      <c r="J257" s="102"/>
    </row>
    <row r="258" spans="4:10">
      <c r="D258" s="102"/>
      <c r="E258" s="102"/>
      <c r="F258" s="102"/>
      <c r="G258" s="102"/>
      <c r="H258" s="102"/>
      <c r="I258" s="102"/>
      <c r="J258" s="102"/>
    </row>
    <row r="259" spans="4:10">
      <c r="D259" s="102"/>
      <c r="E259" s="102"/>
      <c r="F259" s="102"/>
      <c r="G259" s="102"/>
      <c r="H259" s="102"/>
      <c r="I259" s="102"/>
      <c r="J259" s="102"/>
    </row>
    <row r="260" spans="4:10">
      <c r="D260" s="102"/>
      <c r="E260" s="102"/>
      <c r="F260" s="102"/>
      <c r="G260" s="102"/>
      <c r="H260" s="102"/>
      <c r="I260" s="102"/>
      <c r="J260" s="102"/>
    </row>
    <row r="261" spans="4:10">
      <c r="D261" s="102"/>
      <c r="E261" s="102"/>
      <c r="F261" s="102"/>
      <c r="G261" s="102"/>
      <c r="H261" s="102"/>
      <c r="I261" s="102"/>
      <c r="J261" s="102"/>
    </row>
    <row r="262" spans="4:10">
      <c r="D262" s="102"/>
      <c r="E262" s="102"/>
      <c r="F262" s="102"/>
      <c r="G262" s="102"/>
      <c r="H262" s="102"/>
      <c r="I262" s="102"/>
      <c r="J262" s="102"/>
    </row>
    <row r="263" spans="4:10">
      <c r="D263" s="102"/>
      <c r="E263" s="102"/>
      <c r="F263" s="102"/>
      <c r="G263" s="102"/>
      <c r="H263" s="102"/>
      <c r="I263" s="102"/>
      <c r="J263" s="102"/>
    </row>
    <row r="264" spans="4:10">
      <c r="D264" s="102"/>
      <c r="E264" s="102"/>
      <c r="F264" s="102"/>
      <c r="G264" s="102"/>
      <c r="H264" s="102"/>
      <c r="I264" s="102"/>
      <c r="J264" s="102"/>
    </row>
    <row r="265" spans="4:10">
      <c r="D265" s="102"/>
      <c r="E265" s="102"/>
      <c r="F265" s="102"/>
      <c r="G265" s="102"/>
      <c r="H265" s="102"/>
      <c r="I265" s="102"/>
      <c r="J265" s="102"/>
    </row>
    <row r="266" spans="4:10">
      <c r="D266" s="102"/>
      <c r="E266" s="102"/>
      <c r="F266" s="102"/>
      <c r="G266" s="102"/>
      <c r="H266" s="102"/>
      <c r="I266" s="102"/>
      <c r="J266" s="102"/>
    </row>
    <row r="267" spans="4:10">
      <c r="D267" s="102"/>
      <c r="E267" s="102"/>
      <c r="F267" s="102"/>
      <c r="G267" s="102"/>
      <c r="H267" s="102"/>
      <c r="I267" s="102"/>
      <c r="J267" s="102"/>
    </row>
    <row r="268" spans="4:10">
      <c r="D268" s="102"/>
      <c r="E268" s="102"/>
      <c r="F268" s="102"/>
      <c r="G268" s="102"/>
      <c r="H268" s="102"/>
      <c r="I268" s="102"/>
      <c r="J268" s="102"/>
    </row>
    <row r="269" spans="4:10">
      <c r="D269" s="102"/>
      <c r="E269" s="102"/>
      <c r="F269" s="102"/>
      <c r="G269" s="102"/>
      <c r="H269" s="102"/>
      <c r="I269" s="102"/>
      <c r="J269" s="102"/>
    </row>
    <row r="270" spans="4:10">
      <c r="D270" s="102"/>
      <c r="E270" s="102"/>
      <c r="F270" s="102"/>
      <c r="G270" s="102"/>
      <c r="H270" s="102"/>
      <c r="I270" s="102"/>
      <c r="J270" s="102"/>
    </row>
    <row r="271" spans="4:10">
      <c r="D271" s="102"/>
      <c r="E271" s="102"/>
      <c r="F271" s="102"/>
      <c r="G271" s="102"/>
      <c r="H271" s="102"/>
      <c r="I271" s="102"/>
      <c r="J271" s="102"/>
    </row>
    <row r="272" spans="4:10">
      <c r="D272" s="102"/>
      <c r="E272" s="102"/>
      <c r="F272" s="102"/>
      <c r="G272" s="102"/>
      <c r="H272" s="102"/>
      <c r="I272" s="102"/>
      <c r="J272" s="102"/>
    </row>
    <row r="273" spans="4:10">
      <c r="D273" s="102"/>
      <c r="E273" s="102"/>
      <c r="F273" s="102"/>
      <c r="G273" s="102"/>
      <c r="H273" s="102"/>
      <c r="I273" s="102"/>
      <c r="J273" s="102"/>
    </row>
    <row r="274" spans="4:10">
      <c r="D274" s="102"/>
      <c r="E274" s="102"/>
      <c r="F274" s="102"/>
      <c r="G274" s="102"/>
      <c r="H274" s="102"/>
      <c r="I274" s="102"/>
      <c r="J274" s="102"/>
    </row>
    <row r="275" spans="4:10">
      <c r="D275" s="102"/>
      <c r="E275" s="102"/>
      <c r="F275" s="102"/>
      <c r="G275" s="102"/>
      <c r="H275" s="102"/>
      <c r="I275" s="102"/>
      <c r="J275" s="102"/>
    </row>
    <row r="276" spans="4:10">
      <c r="D276" s="102"/>
      <c r="E276" s="102"/>
      <c r="F276" s="102"/>
      <c r="G276" s="102"/>
      <c r="H276" s="102"/>
      <c r="I276" s="102"/>
      <c r="J276" s="102"/>
    </row>
    <row r="277" spans="4:10">
      <c r="D277" s="102"/>
      <c r="E277" s="102"/>
      <c r="F277" s="102"/>
      <c r="G277" s="102"/>
      <c r="H277" s="102"/>
      <c r="I277" s="102"/>
      <c r="J277" s="102"/>
    </row>
    <row r="278" spans="4:10">
      <c r="D278" s="102"/>
      <c r="E278" s="102"/>
      <c r="F278" s="102"/>
      <c r="G278" s="102"/>
      <c r="H278" s="102"/>
      <c r="I278" s="102"/>
      <c r="J278" s="102"/>
    </row>
    <row r="279" spans="4:10">
      <c r="D279" s="102"/>
      <c r="E279" s="102"/>
      <c r="F279" s="102"/>
      <c r="G279" s="102"/>
      <c r="H279" s="102"/>
      <c r="I279" s="102"/>
      <c r="J279" s="102"/>
    </row>
    <row r="280" spans="4:10">
      <c r="D280" s="102"/>
      <c r="E280" s="102"/>
      <c r="F280" s="102"/>
      <c r="G280" s="102"/>
      <c r="H280" s="102"/>
      <c r="I280" s="102"/>
      <c r="J280" s="102"/>
    </row>
    <row r="281" spans="4:10">
      <c r="D281" s="102"/>
      <c r="E281" s="102"/>
      <c r="F281" s="102"/>
      <c r="G281" s="102"/>
      <c r="H281" s="102"/>
      <c r="I281" s="102"/>
      <c r="J281" s="102"/>
    </row>
    <row r="282" spans="4:10">
      <c r="D282" s="102"/>
      <c r="E282" s="102"/>
      <c r="F282" s="102"/>
      <c r="G282" s="102"/>
      <c r="H282" s="102"/>
      <c r="I282" s="102"/>
      <c r="J282" s="102"/>
    </row>
    <row r="283" spans="4:10">
      <c r="D283" s="102"/>
      <c r="E283" s="102"/>
      <c r="F283" s="102"/>
      <c r="G283" s="102"/>
      <c r="H283" s="102"/>
      <c r="I283" s="102"/>
      <c r="J283" s="102"/>
    </row>
    <row r="284" spans="4:10">
      <c r="D284" s="102"/>
      <c r="E284" s="102"/>
      <c r="F284" s="102"/>
      <c r="G284" s="102"/>
      <c r="H284" s="102"/>
      <c r="I284" s="102"/>
      <c r="J284" s="102"/>
    </row>
    <row r="285" spans="4:10">
      <c r="D285" s="102"/>
      <c r="E285" s="102"/>
      <c r="F285" s="102"/>
      <c r="G285" s="102"/>
      <c r="H285" s="102"/>
      <c r="I285" s="102"/>
      <c r="J285" s="102"/>
    </row>
    <row r="286" spans="4:10">
      <c r="D286" s="102"/>
      <c r="E286" s="102"/>
      <c r="F286" s="102"/>
      <c r="G286" s="102"/>
      <c r="H286" s="102"/>
      <c r="I286" s="102"/>
      <c r="J286" s="102"/>
    </row>
    <row r="287" spans="4:10">
      <c r="D287" s="102"/>
      <c r="E287" s="102"/>
      <c r="F287" s="102"/>
      <c r="G287" s="102"/>
      <c r="H287" s="102"/>
      <c r="I287" s="102"/>
      <c r="J287" s="102"/>
    </row>
    <row r="288" spans="4:10">
      <c r="D288" s="102"/>
      <c r="E288" s="102"/>
      <c r="F288" s="102"/>
      <c r="G288" s="102"/>
      <c r="H288" s="102"/>
      <c r="I288" s="102"/>
      <c r="J288" s="102"/>
    </row>
    <row r="289" spans="4:10">
      <c r="D289" s="102"/>
      <c r="E289" s="102"/>
      <c r="F289" s="102"/>
      <c r="G289" s="102"/>
      <c r="H289" s="102"/>
      <c r="I289" s="102"/>
      <c r="J289" s="102"/>
    </row>
    <row r="290" spans="4:10">
      <c r="D290" s="102"/>
      <c r="E290" s="102"/>
      <c r="F290" s="102"/>
      <c r="G290" s="102"/>
      <c r="H290" s="102"/>
      <c r="I290" s="102"/>
      <c r="J290" s="102"/>
    </row>
    <row r="291" spans="4:10">
      <c r="D291" s="102"/>
      <c r="E291" s="102"/>
      <c r="F291" s="102"/>
      <c r="G291" s="102"/>
      <c r="H291" s="102"/>
      <c r="I291" s="102"/>
      <c r="J291" s="102"/>
    </row>
    <row r="292" spans="4:10">
      <c r="D292" s="102"/>
      <c r="E292" s="102"/>
      <c r="F292" s="102"/>
      <c r="G292" s="102"/>
      <c r="H292" s="102"/>
      <c r="I292" s="102"/>
      <c r="J292" s="102"/>
    </row>
    <row r="293" spans="4:10">
      <c r="D293" s="102"/>
      <c r="E293" s="102"/>
      <c r="F293" s="102"/>
      <c r="G293" s="102"/>
      <c r="H293" s="102"/>
      <c r="I293" s="102"/>
      <c r="J293" s="102"/>
    </row>
    <row r="294" spans="4:10">
      <c r="D294" s="102"/>
      <c r="E294" s="102"/>
      <c r="F294" s="102"/>
      <c r="G294" s="102"/>
      <c r="H294" s="102"/>
      <c r="I294" s="102"/>
      <c r="J294" s="102"/>
    </row>
    <row r="295" spans="4:10">
      <c r="D295" s="102"/>
      <c r="E295" s="102"/>
      <c r="F295" s="102"/>
      <c r="G295" s="102"/>
      <c r="H295" s="102"/>
      <c r="I295" s="102"/>
      <c r="J295" s="102"/>
    </row>
    <row r="296" spans="4:10">
      <c r="D296" s="102"/>
      <c r="E296" s="102"/>
      <c r="F296" s="102"/>
      <c r="G296" s="102"/>
      <c r="H296" s="102"/>
      <c r="I296" s="102"/>
      <c r="J296" s="102"/>
    </row>
    <row r="297" spans="4:10">
      <c r="D297" s="102"/>
      <c r="E297" s="102"/>
      <c r="F297" s="102"/>
      <c r="G297" s="102"/>
      <c r="H297" s="102"/>
      <c r="I297" s="102"/>
      <c r="J297" s="102"/>
    </row>
    <row r="298" spans="4:10">
      <c r="D298" s="102"/>
      <c r="E298" s="102"/>
      <c r="F298" s="102"/>
      <c r="G298" s="102"/>
      <c r="H298" s="102"/>
      <c r="I298" s="102"/>
      <c r="J298" s="102"/>
    </row>
    <row r="299" spans="4:10">
      <c r="D299" s="102"/>
      <c r="E299" s="102"/>
      <c r="F299" s="102"/>
      <c r="G299" s="102"/>
      <c r="H299" s="102"/>
      <c r="I299" s="102"/>
      <c r="J299" s="102"/>
    </row>
    <row r="300" spans="4:10">
      <c r="D300" s="102"/>
      <c r="E300" s="102"/>
      <c r="F300" s="102"/>
      <c r="G300" s="102"/>
      <c r="H300" s="102"/>
      <c r="I300" s="102"/>
      <c r="J300" s="102"/>
    </row>
    <row r="301" spans="4:10">
      <c r="D301" s="102"/>
      <c r="E301" s="102"/>
      <c r="F301" s="102"/>
      <c r="G301" s="102"/>
      <c r="H301" s="102"/>
      <c r="I301" s="102"/>
      <c r="J301" s="102"/>
    </row>
    <row r="302" spans="4:10">
      <c r="D302" s="102"/>
      <c r="E302" s="102"/>
      <c r="F302" s="102"/>
      <c r="G302" s="102"/>
      <c r="H302" s="102"/>
      <c r="I302" s="102"/>
      <c r="J302" s="102"/>
    </row>
    <row r="303" spans="4:10">
      <c r="D303" s="102"/>
      <c r="E303" s="102"/>
      <c r="F303" s="102"/>
      <c r="G303" s="102"/>
      <c r="H303" s="102"/>
      <c r="I303" s="102"/>
      <c r="J303" s="102"/>
    </row>
    <row r="304" spans="4:10">
      <c r="D304" s="102"/>
      <c r="E304" s="102"/>
      <c r="F304" s="102"/>
      <c r="G304" s="102"/>
      <c r="H304" s="102"/>
      <c r="I304" s="102"/>
      <c r="J304" s="102"/>
    </row>
    <row r="305" spans="4:10">
      <c r="D305" s="102"/>
      <c r="E305" s="102"/>
      <c r="F305" s="102"/>
      <c r="G305" s="102"/>
      <c r="H305" s="102"/>
      <c r="I305" s="102"/>
      <c r="J305" s="102"/>
    </row>
    <row r="306" spans="4:10">
      <c r="D306" s="102"/>
      <c r="E306" s="102"/>
      <c r="F306" s="102"/>
      <c r="G306" s="102"/>
      <c r="H306" s="102"/>
      <c r="I306" s="102"/>
      <c r="J306" s="102"/>
    </row>
    <row r="307" spans="4:10">
      <c r="D307" s="102"/>
      <c r="E307" s="102"/>
      <c r="F307" s="102"/>
      <c r="G307" s="102"/>
      <c r="H307" s="102"/>
      <c r="I307" s="102"/>
      <c r="J307" s="102"/>
    </row>
    <row r="308" spans="4:10">
      <c r="D308" s="102"/>
      <c r="E308" s="102"/>
      <c r="F308" s="102"/>
      <c r="G308" s="102"/>
      <c r="H308" s="102"/>
      <c r="I308" s="102"/>
      <c r="J308" s="102"/>
    </row>
    <row r="309" spans="4:10">
      <c r="D309" s="102"/>
      <c r="E309" s="102"/>
      <c r="F309" s="102"/>
      <c r="G309" s="102"/>
      <c r="H309" s="102"/>
      <c r="I309" s="102"/>
      <c r="J309" s="102"/>
    </row>
    <row r="310" spans="4:10">
      <c r="D310" s="102"/>
      <c r="E310" s="102"/>
      <c r="F310" s="102"/>
      <c r="G310" s="102"/>
      <c r="H310" s="102"/>
      <c r="I310" s="102"/>
      <c r="J310" s="102"/>
    </row>
    <row r="311" spans="4:10">
      <c r="D311" s="102"/>
      <c r="E311" s="102"/>
      <c r="F311" s="102"/>
      <c r="G311" s="102"/>
      <c r="H311" s="102"/>
      <c r="I311" s="102"/>
      <c r="J311" s="102"/>
    </row>
    <row r="312" spans="4:10">
      <c r="D312" s="102"/>
      <c r="E312" s="102"/>
      <c r="F312" s="102"/>
      <c r="G312" s="102"/>
      <c r="H312" s="102"/>
      <c r="I312" s="102"/>
      <c r="J312" s="102"/>
    </row>
    <row r="313" spans="4:10">
      <c r="D313" s="102"/>
      <c r="E313" s="102"/>
      <c r="F313" s="102"/>
      <c r="G313" s="102"/>
      <c r="H313" s="102"/>
      <c r="I313" s="102"/>
      <c r="J313" s="102"/>
    </row>
    <row r="314" spans="4:10">
      <c r="D314" s="102"/>
      <c r="E314" s="102"/>
      <c r="F314" s="102"/>
      <c r="G314" s="102"/>
      <c r="H314" s="102"/>
      <c r="I314" s="102"/>
      <c r="J314" s="102"/>
    </row>
    <row r="315" spans="4:10">
      <c r="D315" s="102"/>
      <c r="E315" s="102"/>
      <c r="F315" s="102"/>
      <c r="G315" s="102"/>
      <c r="H315" s="102"/>
      <c r="I315" s="102"/>
      <c r="J315" s="102"/>
    </row>
    <row r="316" spans="4:10">
      <c r="D316" s="102"/>
      <c r="E316" s="102"/>
      <c r="F316" s="102"/>
      <c r="G316" s="102"/>
      <c r="H316" s="102"/>
      <c r="I316" s="102"/>
      <c r="J316" s="102"/>
    </row>
    <row r="317" spans="4:10">
      <c r="D317" s="102"/>
      <c r="E317" s="102"/>
      <c r="F317" s="102"/>
      <c r="G317" s="102"/>
      <c r="H317" s="102"/>
      <c r="I317" s="102"/>
      <c r="J317" s="102"/>
    </row>
    <row r="318" spans="4:10">
      <c r="D318" s="102"/>
      <c r="E318" s="102"/>
      <c r="F318" s="102"/>
      <c r="G318" s="102"/>
      <c r="H318" s="102"/>
      <c r="I318" s="102"/>
      <c r="J318" s="102"/>
    </row>
    <row r="319" spans="4:10">
      <c r="D319" s="102"/>
      <c r="E319" s="102"/>
      <c r="F319" s="102"/>
      <c r="G319" s="102"/>
      <c r="H319" s="102"/>
      <c r="I319" s="102"/>
      <c r="J319" s="102"/>
    </row>
    <row r="320" spans="4:10">
      <c r="D320" s="102"/>
      <c r="E320" s="102"/>
      <c r="F320" s="102"/>
      <c r="G320" s="102"/>
      <c r="H320" s="102"/>
      <c r="I320" s="102"/>
      <c r="J320" s="102"/>
    </row>
    <row r="321" spans="4:10">
      <c r="D321" s="102"/>
      <c r="E321" s="102"/>
      <c r="F321" s="102"/>
      <c r="G321" s="102"/>
      <c r="H321" s="102"/>
      <c r="I321" s="102"/>
      <c r="J321" s="102"/>
    </row>
    <row r="322" spans="4:10">
      <c r="D322" s="102"/>
      <c r="E322" s="102"/>
      <c r="F322" s="102"/>
      <c r="G322" s="102"/>
      <c r="H322" s="102"/>
      <c r="I322" s="102"/>
      <c r="J322" s="102"/>
    </row>
    <row r="323" spans="4:10">
      <c r="D323" s="102"/>
      <c r="E323" s="102"/>
      <c r="F323" s="102"/>
      <c r="G323" s="102"/>
      <c r="H323" s="102"/>
      <c r="I323" s="102"/>
      <c r="J323" s="102"/>
    </row>
    <row r="324" spans="4:10">
      <c r="D324" s="102"/>
      <c r="E324" s="102"/>
      <c r="F324" s="102"/>
      <c r="G324" s="102"/>
      <c r="H324" s="102"/>
      <c r="I324" s="102"/>
      <c r="J324" s="102"/>
    </row>
    <row r="325" spans="4:10">
      <c r="D325" s="102"/>
      <c r="E325" s="102"/>
      <c r="F325" s="102"/>
      <c r="G325" s="102"/>
      <c r="H325" s="102"/>
      <c r="I325" s="102"/>
      <c r="J325" s="102"/>
    </row>
    <row r="326" spans="4:10">
      <c r="D326" s="102"/>
      <c r="E326" s="102"/>
      <c r="F326" s="102"/>
      <c r="G326" s="102"/>
      <c r="H326" s="102"/>
      <c r="I326" s="102"/>
      <c r="J326" s="102"/>
    </row>
    <row r="327" spans="4:10">
      <c r="D327" s="102"/>
      <c r="E327" s="102"/>
      <c r="F327" s="102"/>
      <c r="G327" s="102"/>
      <c r="H327" s="102"/>
      <c r="I327" s="102"/>
      <c r="J327" s="102"/>
    </row>
    <row r="328" spans="4:10">
      <c r="D328" s="102"/>
      <c r="E328" s="102"/>
      <c r="F328" s="102"/>
      <c r="G328" s="102"/>
      <c r="H328" s="102"/>
      <c r="I328" s="102"/>
      <c r="J328" s="102"/>
    </row>
    <row r="329" spans="4:10">
      <c r="D329" s="102"/>
      <c r="E329" s="102"/>
      <c r="F329" s="102"/>
      <c r="G329" s="102"/>
      <c r="H329" s="102"/>
      <c r="I329" s="102"/>
      <c r="J329" s="102"/>
    </row>
    <row r="330" spans="4:10">
      <c r="D330" s="102"/>
      <c r="E330" s="102"/>
      <c r="F330" s="102"/>
      <c r="G330" s="102"/>
      <c r="H330" s="102"/>
      <c r="I330" s="102"/>
      <c r="J330" s="102"/>
    </row>
    <row r="331" spans="4:10">
      <c r="D331" s="102"/>
      <c r="E331" s="102"/>
      <c r="F331" s="102"/>
      <c r="G331" s="102"/>
      <c r="H331" s="102"/>
      <c r="I331" s="102"/>
      <c r="J331" s="102"/>
    </row>
    <row r="332" spans="4:10">
      <c r="D332" s="102"/>
      <c r="E332" s="102"/>
      <c r="F332" s="102"/>
      <c r="G332" s="102"/>
      <c r="H332" s="102"/>
      <c r="I332" s="102"/>
      <c r="J332" s="102"/>
    </row>
    <row r="333" spans="4:10">
      <c r="D333" s="102"/>
      <c r="E333" s="102"/>
      <c r="F333" s="102"/>
      <c r="G333" s="102"/>
      <c r="H333" s="102"/>
      <c r="I333" s="102"/>
      <c r="J333" s="102"/>
    </row>
    <row r="334" spans="4:10">
      <c r="D334" s="102"/>
      <c r="E334" s="102"/>
      <c r="F334" s="102"/>
      <c r="G334" s="102"/>
      <c r="H334" s="102"/>
      <c r="I334" s="102"/>
      <c r="J334" s="102"/>
    </row>
    <row r="335" spans="4:10">
      <c r="D335" s="102"/>
      <c r="E335" s="102"/>
      <c r="F335" s="102"/>
      <c r="G335" s="102"/>
      <c r="H335" s="102"/>
      <c r="I335" s="102"/>
      <c r="J335" s="102"/>
    </row>
    <row r="336" spans="4:10">
      <c r="D336" s="102"/>
      <c r="E336" s="102"/>
      <c r="F336" s="102"/>
      <c r="G336" s="102"/>
      <c r="H336" s="102"/>
      <c r="I336" s="102"/>
      <c r="J336" s="102"/>
    </row>
    <row r="337" spans="4:10">
      <c r="D337" s="102"/>
      <c r="E337" s="102"/>
      <c r="F337" s="102"/>
      <c r="G337" s="102"/>
      <c r="H337" s="102"/>
      <c r="I337" s="102"/>
      <c r="J337" s="102"/>
    </row>
    <row r="338" spans="4:10">
      <c r="D338" s="102"/>
      <c r="E338" s="102"/>
      <c r="F338" s="102"/>
      <c r="G338" s="102"/>
      <c r="H338" s="102"/>
      <c r="I338" s="102"/>
      <c r="J338" s="102"/>
    </row>
    <row r="339" spans="4:10">
      <c r="D339" s="102"/>
      <c r="E339" s="102"/>
      <c r="F339" s="102"/>
      <c r="G339" s="102"/>
      <c r="H339" s="102"/>
      <c r="I339" s="102"/>
      <c r="J339" s="102"/>
    </row>
    <row r="340" spans="4:10">
      <c r="D340" s="102"/>
      <c r="E340" s="102"/>
      <c r="F340" s="102"/>
      <c r="G340" s="102"/>
      <c r="H340" s="102"/>
      <c r="I340" s="102"/>
      <c r="J340" s="102"/>
    </row>
    <row r="341" spans="4:10">
      <c r="D341" s="102"/>
      <c r="E341" s="102"/>
      <c r="F341" s="102"/>
      <c r="G341" s="102"/>
      <c r="H341" s="102"/>
      <c r="I341" s="102"/>
      <c r="J341" s="102"/>
    </row>
    <row r="342" spans="4:10">
      <c r="D342" s="102"/>
      <c r="E342" s="102"/>
      <c r="F342" s="102"/>
      <c r="G342" s="102"/>
      <c r="H342" s="102"/>
      <c r="I342" s="102"/>
      <c r="J342" s="102"/>
    </row>
    <row r="343" spans="4:10">
      <c r="D343" s="102"/>
      <c r="E343" s="102"/>
      <c r="F343" s="102"/>
      <c r="G343" s="102"/>
      <c r="H343" s="102"/>
      <c r="I343" s="102"/>
      <c r="J343" s="102"/>
    </row>
    <row r="344" spans="4:10">
      <c r="D344" s="102"/>
      <c r="E344" s="102"/>
      <c r="F344" s="102"/>
      <c r="G344" s="102"/>
      <c r="H344" s="102"/>
      <c r="I344" s="102"/>
      <c r="J344" s="102"/>
    </row>
    <row r="345" spans="4:10">
      <c r="D345" s="102"/>
      <c r="E345" s="102"/>
      <c r="F345" s="102"/>
      <c r="G345" s="102"/>
      <c r="H345" s="102"/>
      <c r="I345" s="102"/>
      <c r="J345" s="102"/>
    </row>
    <row r="346" spans="4:10">
      <c r="D346" s="102"/>
      <c r="E346" s="102"/>
      <c r="F346" s="102"/>
      <c r="G346" s="102"/>
      <c r="H346" s="102"/>
      <c r="I346" s="102"/>
      <c r="J346" s="102"/>
    </row>
    <row r="347" spans="4:10">
      <c r="D347" s="102"/>
      <c r="E347" s="102"/>
      <c r="F347" s="102"/>
      <c r="G347" s="102"/>
      <c r="H347" s="102"/>
      <c r="I347" s="102"/>
      <c r="J347" s="102"/>
    </row>
    <row r="348" spans="4:10">
      <c r="D348" s="102"/>
      <c r="E348" s="102"/>
      <c r="F348" s="102"/>
      <c r="G348" s="102"/>
      <c r="H348" s="102"/>
      <c r="I348" s="102"/>
      <c r="J348" s="102"/>
    </row>
    <row r="349" spans="4:10">
      <c r="D349" s="102"/>
      <c r="E349" s="102"/>
      <c r="F349" s="102"/>
      <c r="G349" s="102"/>
      <c r="H349" s="102"/>
      <c r="I349" s="102"/>
      <c r="J349" s="102"/>
    </row>
    <row r="350" spans="4:10">
      <c r="D350" s="102"/>
      <c r="E350" s="102"/>
      <c r="F350" s="102"/>
      <c r="G350" s="102"/>
      <c r="H350" s="102"/>
      <c r="I350" s="102"/>
      <c r="J350" s="102"/>
    </row>
    <row r="351" spans="4:10">
      <c r="D351" s="102"/>
      <c r="E351" s="102"/>
      <c r="F351" s="102"/>
      <c r="G351" s="102"/>
      <c r="H351" s="102"/>
      <c r="I351" s="102"/>
      <c r="J351" s="102"/>
    </row>
    <row r="352" spans="4:10">
      <c r="D352" s="102"/>
      <c r="E352" s="102"/>
      <c r="F352" s="102"/>
      <c r="G352" s="102"/>
      <c r="H352" s="102"/>
      <c r="I352" s="102"/>
      <c r="J352" s="102"/>
    </row>
    <row r="353" spans="4:10">
      <c r="D353" s="102"/>
      <c r="E353" s="102"/>
      <c r="F353" s="102"/>
      <c r="G353" s="102"/>
      <c r="H353" s="102"/>
      <c r="I353" s="102"/>
      <c r="J353" s="102"/>
    </row>
    <row r="354" spans="4:10">
      <c r="D354" s="102"/>
      <c r="E354" s="102"/>
      <c r="F354" s="102"/>
      <c r="G354" s="102"/>
      <c r="H354" s="102"/>
      <c r="I354" s="102"/>
      <c r="J354" s="102"/>
    </row>
    <row r="355" spans="4:10">
      <c r="D355" s="102"/>
      <c r="E355" s="102"/>
      <c r="F355" s="102"/>
      <c r="G355" s="102"/>
      <c r="H355" s="102"/>
      <c r="I355" s="102"/>
      <c r="J355" s="102"/>
    </row>
    <row r="356" spans="4:10">
      <c r="D356" s="102"/>
      <c r="E356" s="102"/>
      <c r="F356" s="102"/>
      <c r="G356" s="102"/>
      <c r="H356" s="102"/>
      <c r="I356" s="102"/>
      <c r="J356" s="102"/>
    </row>
    <row r="357" spans="4:10">
      <c r="D357" s="102"/>
      <c r="E357" s="102"/>
      <c r="F357" s="102"/>
      <c r="G357" s="102"/>
      <c r="H357" s="102"/>
      <c r="I357" s="102"/>
      <c r="J357" s="102"/>
    </row>
    <row r="358" spans="4:10">
      <c r="D358" s="102"/>
      <c r="E358" s="102"/>
      <c r="F358" s="102"/>
      <c r="G358" s="102"/>
      <c r="H358" s="102"/>
      <c r="I358" s="102"/>
      <c r="J358" s="102"/>
    </row>
    <row r="359" spans="4:10">
      <c r="D359" s="102"/>
      <c r="E359" s="102"/>
      <c r="F359" s="102"/>
      <c r="G359" s="102"/>
      <c r="H359" s="102"/>
      <c r="I359" s="102"/>
      <c r="J359" s="102"/>
    </row>
    <row r="360" spans="4:10">
      <c r="D360" s="102"/>
      <c r="E360" s="102"/>
      <c r="F360" s="102"/>
      <c r="G360" s="102"/>
      <c r="H360" s="102"/>
      <c r="I360" s="102"/>
      <c r="J360" s="102"/>
    </row>
    <row r="361" spans="4:10">
      <c r="D361" s="102"/>
      <c r="E361" s="102"/>
      <c r="F361" s="102"/>
      <c r="G361" s="102"/>
      <c r="H361" s="102"/>
      <c r="I361" s="102"/>
      <c r="J361" s="102"/>
    </row>
    <row r="362" spans="4:10">
      <c r="D362" s="102"/>
      <c r="E362" s="102"/>
      <c r="F362" s="102"/>
      <c r="G362" s="102"/>
      <c r="H362" s="102"/>
      <c r="I362" s="102"/>
      <c r="J362" s="102"/>
    </row>
    <row r="363" spans="4:10">
      <c r="D363" s="102"/>
      <c r="E363" s="102"/>
      <c r="F363" s="102"/>
      <c r="G363" s="102"/>
      <c r="H363" s="102"/>
      <c r="I363" s="102"/>
      <c r="J363" s="102"/>
    </row>
    <row r="364" spans="4:10">
      <c r="D364" s="102"/>
      <c r="E364" s="102"/>
      <c r="F364" s="102"/>
      <c r="G364" s="102"/>
      <c r="H364" s="102"/>
      <c r="I364" s="102"/>
      <c r="J364" s="102"/>
    </row>
    <row r="365" spans="4:10">
      <c r="D365" s="102"/>
      <c r="E365" s="102"/>
      <c r="F365" s="102"/>
      <c r="G365" s="102"/>
      <c r="H365" s="102"/>
      <c r="I365" s="102"/>
      <c r="J365" s="102"/>
    </row>
    <row r="366" spans="4:10">
      <c r="D366" s="102"/>
      <c r="E366" s="102"/>
      <c r="F366" s="102"/>
      <c r="G366" s="102"/>
      <c r="H366" s="102"/>
      <c r="I366" s="102"/>
      <c r="J366" s="102"/>
    </row>
    <row r="367" spans="4:10">
      <c r="D367" s="102"/>
      <c r="E367" s="102"/>
      <c r="F367" s="102"/>
      <c r="G367" s="102"/>
      <c r="H367" s="102"/>
      <c r="I367" s="102"/>
      <c r="J367" s="102"/>
    </row>
    <row r="368" spans="4:10">
      <c r="D368" s="102"/>
      <c r="E368" s="102"/>
      <c r="F368" s="102"/>
      <c r="G368" s="102"/>
      <c r="H368" s="102"/>
      <c r="I368" s="102"/>
      <c r="J368" s="102"/>
    </row>
    <row r="369" spans="4:10">
      <c r="D369" s="102"/>
      <c r="E369" s="102"/>
      <c r="F369" s="102"/>
      <c r="G369" s="102"/>
      <c r="H369" s="102"/>
      <c r="I369" s="102"/>
      <c r="J369" s="102"/>
    </row>
    <row r="370" spans="4:10">
      <c r="D370" s="102"/>
      <c r="E370" s="102"/>
      <c r="F370" s="102"/>
      <c r="G370" s="102"/>
      <c r="H370" s="102"/>
      <c r="I370" s="102"/>
      <c r="J370" s="102"/>
    </row>
    <row r="371" spans="4:10">
      <c r="D371" s="102"/>
      <c r="E371" s="102"/>
      <c r="F371" s="102"/>
      <c r="G371" s="102"/>
      <c r="H371" s="102"/>
      <c r="I371" s="102"/>
      <c r="J371" s="102"/>
    </row>
    <row r="372" spans="4:10">
      <c r="D372" s="102"/>
      <c r="E372" s="102"/>
      <c r="F372" s="102"/>
      <c r="G372" s="102"/>
      <c r="H372" s="102"/>
      <c r="I372" s="102"/>
      <c r="J372" s="102"/>
    </row>
    <row r="373" spans="4:10">
      <c r="D373" s="102"/>
      <c r="E373" s="102"/>
      <c r="F373" s="102"/>
      <c r="G373" s="102"/>
      <c r="H373" s="102"/>
      <c r="I373" s="102"/>
      <c r="J373" s="102"/>
    </row>
    <row r="374" spans="4:10">
      <c r="D374" s="102"/>
      <c r="E374" s="102"/>
      <c r="F374" s="102"/>
      <c r="G374" s="102"/>
      <c r="H374" s="102"/>
      <c r="I374" s="102"/>
      <c r="J374" s="102"/>
    </row>
    <row r="375" spans="4:10">
      <c r="D375" s="102"/>
      <c r="E375" s="102"/>
      <c r="F375" s="102"/>
      <c r="G375" s="102"/>
      <c r="H375" s="102"/>
      <c r="I375" s="102"/>
      <c r="J375" s="102"/>
    </row>
    <row r="376" spans="4:10">
      <c r="D376" s="102"/>
      <c r="E376" s="102"/>
      <c r="F376" s="102"/>
      <c r="G376" s="102"/>
      <c r="H376" s="102"/>
      <c r="I376" s="102"/>
      <c r="J376" s="102"/>
    </row>
    <row r="377" spans="4:10">
      <c r="D377" s="102"/>
      <c r="E377" s="102"/>
      <c r="F377" s="102"/>
      <c r="G377" s="102"/>
      <c r="H377" s="102"/>
      <c r="I377" s="102"/>
      <c r="J377" s="102"/>
    </row>
    <row r="378" spans="4:10">
      <c r="D378" s="102"/>
      <c r="E378" s="102"/>
      <c r="F378" s="102"/>
      <c r="G378" s="102"/>
      <c r="H378" s="102"/>
      <c r="I378" s="102"/>
      <c r="J378" s="102"/>
    </row>
    <row r="379" spans="4:10">
      <c r="D379" s="102"/>
      <c r="E379" s="102"/>
      <c r="F379" s="102"/>
      <c r="G379" s="102"/>
      <c r="H379" s="102"/>
      <c r="I379" s="102"/>
      <c r="J379" s="102"/>
    </row>
    <row r="380" spans="4:10">
      <c r="D380" s="102"/>
      <c r="E380" s="102"/>
      <c r="F380" s="102"/>
      <c r="G380" s="102"/>
      <c r="H380" s="102"/>
      <c r="I380" s="102"/>
      <c r="J380" s="102"/>
    </row>
    <row r="381" spans="4:10">
      <c r="D381" s="102"/>
      <c r="E381" s="102"/>
      <c r="F381" s="102"/>
      <c r="G381" s="102"/>
      <c r="H381" s="102"/>
      <c r="I381" s="102"/>
      <c r="J381" s="102"/>
    </row>
    <row r="382" spans="4:10">
      <c r="D382" s="102"/>
      <c r="E382" s="102"/>
      <c r="F382" s="102"/>
      <c r="G382" s="102"/>
      <c r="H382" s="102"/>
      <c r="I382" s="102"/>
      <c r="J382" s="102"/>
    </row>
    <row r="383" spans="4:10">
      <c r="D383" s="102"/>
      <c r="E383" s="102"/>
      <c r="F383" s="102"/>
      <c r="G383" s="102"/>
      <c r="H383" s="102"/>
      <c r="I383" s="102"/>
      <c r="J383" s="102"/>
    </row>
    <row r="384" spans="4:10">
      <c r="D384" s="102"/>
      <c r="E384" s="102"/>
      <c r="F384" s="102"/>
      <c r="G384" s="102"/>
      <c r="H384" s="102"/>
      <c r="I384" s="102"/>
      <c r="J384" s="102"/>
    </row>
    <row r="385" spans="4:10">
      <c r="D385" s="102"/>
      <c r="E385" s="102"/>
      <c r="F385" s="102"/>
      <c r="G385" s="102"/>
      <c r="H385" s="102"/>
      <c r="I385" s="102"/>
      <c r="J385" s="102"/>
    </row>
    <row r="386" spans="4:10">
      <c r="D386" s="102"/>
      <c r="E386" s="102"/>
      <c r="F386" s="102"/>
      <c r="G386" s="102"/>
      <c r="H386" s="102"/>
      <c r="I386" s="102"/>
      <c r="J386" s="102"/>
    </row>
    <row r="387" spans="4:10">
      <c r="D387" s="102"/>
      <c r="E387" s="102"/>
      <c r="F387" s="102"/>
      <c r="G387" s="102"/>
      <c r="H387" s="102"/>
      <c r="I387" s="102"/>
      <c r="J387" s="102"/>
    </row>
    <row r="388" spans="4:10">
      <c r="D388" s="102"/>
      <c r="E388" s="102"/>
      <c r="F388" s="102"/>
      <c r="G388" s="102"/>
      <c r="H388" s="102"/>
      <c r="I388" s="102"/>
      <c r="J388" s="102"/>
    </row>
    <row r="389" spans="4:10">
      <c r="D389" s="102"/>
      <c r="E389" s="102"/>
      <c r="F389" s="102"/>
      <c r="G389" s="102"/>
      <c r="H389" s="102"/>
      <c r="I389" s="102"/>
      <c r="J389" s="102"/>
    </row>
    <row r="390" spans="4:10">
      <c r="D390" s="102"/>
      <c r="E390" s="102"/>
      <c r="F390" s="102"/>
      <c r="G390" s="102"/>
      <c r="H390" s="102"/>
      <c r="I390" s="102"/>
      <c r="J390" s="102"/>
    </row>
    <row r="391" spans="4:10">
      <c r="D391" s="102"/>
      <c r="E391" s="102"/>
      <c r="F391" s="102"/>
      <c r="G391" s="102"/>
      <c r="H391" s="102"/>
      <c r="I391" s="102"/>
      <c r="J391" s="102"/>
    </row>
    <row r="392" spans="4:10">
      <c r="D392" s="102"/>
      <c r="E392" s="102"/>
      <c r="F392" s="102"/>
      <c r="G392" s="102"/>
      <c r="H392" s="102"/>
      <c r="I392" s="102"/>
      <c r="J392" s="102"/>
    </row>
    <row r="393" spans="4:10">
      <c r="D393" s="102"/>
      <c r="E393" s="102"/>
      <c r="F393" s="102"/>
      <c r="G393" s="102"/>
      <c r="H393" s="102"/>
      <c r="I393" s="102"/>
      <c r="J393" s="102"/>
    </row>
    <row r="394" spans="4:10">
      <c r="D394" s="102"/>
      <c r="E394" s="102"/>
      <c r="F394" s="102"/>
      <c r="G394" s="102"/>
      <c r="H394" s="102"/>
      <c r="I394" s="102"/>
      <c r="J394" s="102"/>
    </row>
    <row r="395" spans="4:10">
      <c r="D395" s="102"/>
      <c r="E395" s="102"/>
      <c r="F395" s="102"/>
      <c r="G395" s="102"/>
      <c r="H395" s="102"/>
      <c r="I395" s="102"/>
      <c r="J395" s="102"/>
    </row>
    <row r="396" spans="4:10">
      <c r="D396" s="102"/>
      <c r="E396" s="102"/>
      <c r="F396" s="102"/>
      <c r="G396" s="102"/>
      <c r="H396" s="102"/>
      <c r="I396" s="102"/>
      <c r="J396" s="102"/>
    </row>
    <row r="397" spans="4:10">
      <c r="D397" s="102"/>
      <c r="E397" s="102"/>
      <c r="F397" s="102"/>
      <c r="G397" s="102"/>
      <c r="H397" s="102"/>
      <c r="I397" s="102"/>
      <c r="J397" s="102"/>
    </row>
    <row r="398" spans="4:10">
      <c r="D398" s="102"/>
      <c r="E398" s="102"/>
      <c r="F398" s="102"/>
      <c r="G398" s="102"/>
      <c r="H398" s="102"/>
      <c r="I398" s="102"/>
      <c r="J398" s="102"/>
    </row>
    <row r="399" spans="4:10">
      <c r="D399" s="102"/>
      <c r="E399" s="102"/>
      <c r="F399" s="102"/>
      <c r="G399" s="102"/>
      <c r="H399" s="102"/>
      <c r="I399" s="102"/>
      <c r="J399" s="102"/>
    </row>
    <row r="400" spans="4:10">
      <c r="D400" s="102"/>
      <c r="E400" s="102"/>
      <c r="F400" s="102"/>
      <c r="G400" s="102"/>
      <c r="H400" s="102"/>
      <c r="I400" s="102"/>
      <c r="J400" s="102"/>
    </row>
    <row r="401" spans="4:10">
      <c r="D401" s="102"/>
      <c r="E401" s="102"/>
      <c r="F401" s="102"/>
      <c r="G401" s="102"/>
      <c r="H401" s="102"/>
      <c r="I401" s="102"/>
      <c r="J401" s="102"/>
    </row>
    <row r="402" spans="4:10">
      <c r="D402" s="102"/>
      <c r="E402" s="102"/>
      <c r="F402" s="102"/>
      <c r="G402" s="102"/>
      <c r="H402" s="102"/>
      <c r="I402" s="102"/>
      <c r="J402" s="102"/>
    </row>
    <row r="403" spans="4:10">
      <c r="D403" s="102"/>
      <c r="E403" s="102"/>
      <c r="F403" s="102"/>
      <c r="G403" s="102"/>
      <c r="H403" s="102"/>
      <c r="I403" s="102"/>
      <c r="J403" s="102"/>
    </row>
    <row r="404" spans="4:10">
      <c r="D404" s="102"/>
      <c r="E404" s="102"/>
      <c r="F404" s="102"/>
      <c r="G404" s="102"/>
      <c r="H404" s="102"/>
      <c r="I404" s="102"/>
      <c r="J404" s="102"/>
    </row>
    <row r="405" spans="4:10">
      <c r="D405" s="102"/>
      <c r="E405" s="102"/>
      <c r="F405" s="102"/>
      <c r="G405" s="102"/>
      <c r="H405" s="102"/>
      <c r="I405" s="102"/>
      <c r="J405" s="102"/>
    </row>
    <row r="406" spans="4:10">
      <c r="D406" s="102"/>
      <c r="E406" s="102"/>
      <c r="F406" s="102"/>
      <c r="G406" s="102"/>
      <c r="H406" s="102"/>
      <c r="I406" s="102"/>
      <c r="J406" s="102"/>
    </row>
    <row r="407" spans="4:10">
      <c r="D407" s="102"/>
      <c r="E407" s="102"/>
      <c r="F407" s="102"/>
      <c r="G407" s="102"/>
      <c r="H407" s="102"/>
      <c r="I407" s="102"/>
      <c r="J407" s="102"/>
    </row>
    <row r="408" spans="4:10">
      <c r="D408" s="102"/>
      <c r="E408" s="102"/>
      <c r="F408" s="102"/>
      <c r="G408" s="102"/>
      <c r="H408" s="102"/>
      <c r="I408" s="102"/>
      <c r="J408" s="102"/>
    </row>
    <row r="409" spans="4:10">
      <c r="D409" s="102"/>
      <c r="E409" s="102"/>
      <c r="F409" s="102"/>
      <c r="G409" s="102"/>
      <c r="H409" s="102"/>
      <c r="I409" s="102"/>
      <c r="J409" s="102"/>
    </row>
    <row r="410" spans="4:10">
      <c r="D410" s="102"/>
      <c r="E410" s="102"/>
      <c r="F410" s="102"/>
      <c r="G410" s="102"/>
      <c r="H410" s="102"/>
      <c r="I410" s="102"/>
      <c r="J410" s="102"/>
    </row>
    <row r="411" spans="4:10">
      <c r="D411" s="102"/>
      <c r="E411" s="102"/>
      <c r="F411" s="102"/>
      <c r="G411" s="102"/>
      <c r="H411" s="102"/>
      <c r="I411" s="102"/>
      <c r="J411" s="102"/>
    </row>
    <row r="412" spans="4:10">
      <c r="D412" s="102"/>
      <c r="E412" s="102"/>
      <c r="F412" s="102"/>
      <c r="G412" s="102"/>
      <c r="H412" s="102"/>
      <c r="I412" s="102"/>
      <c r="J412" s="102"/>
    </row>
    <row r="413" spans="4:10">
      <c r="D413" s="102"/>
      <c r="E413" s="102"/>
      <c r="F413" s="102"/>
      <c r="G413" s="102"/>
      <c r="H413" s="102"/>
      <c r="I413" s="102"/>
      <c r="J413" s="102"/>
    </row>
    <row r="414" spans="4:10">
      <c r="D414" s="102"/>
      <c r="E414" s="102"/>
      <c r="F414" s="102"/>
      <c r="G414" s="102"/>
      <c r="H414" s="102"/>
      <c r="I414" s="102"/>
      <c r="J414" s="102"/>
    </row>
    <row r="415" spans="4:10">
      <c r="D415" s="102"/>
      <c r="E415" s="102"/>
      <c r="F415" s="102"/>
      <c r="G415" s="102"/>
      <c r="H415" s="102"/>
      <c r="I415" s="102"/>
      <c r="J415" s="102"/>
    </row>
    <row r="416" spans="4:10">
      <c r="D416" s="102"/>
      <c r="E416" s="102"/>
      <c r="F416" s="102"/>
      <c r="G416" s="102"/>
      <c r="H416" s="102"/>
      <c r="I416" s="102"/>
      <c r="J416" s="102"/>
    </row>
    <row r="417" spans="4:10">
      <c r="D417" s="102"/>
      <c r="E417" s="102"/>
      <c r="F417" s="102"/>
      <c r="G417" s="102"/>
      <c r="H417" s="102"/>
      <c r="I417" s="102"/>
      <c r="J417" s="102"/>
    </row>
    <row r="418" spans="4:10">
      <c r="D418" s="102"/>
      <c r="E418" s="102"/>
      <c r="F418" s="102"/>
      <c r="G418" s="102"/>
      <c r="H418" s="102"/>
      <c r="I418" s="102"/>
      <c r="J418" s="102"/>
    </row>
    <row r="419" spans="4:10">
      <c r="D419" s="102"/>
      <c r="E419" s="102"/>
      <c r="F419" s="102"/>
      <c r="G419" s="102"/>
      <c r="H419" s="102"/>
      <c r="I419" s="102"/>
      <c r="J419" s="102"/>
    </row>
    <row r="420" spans="4:10">
      <c r="D420" s="102"/>
      <c r="E420" s="102"/>
      <c r="F420" s="102"/>
      <c r="G420" s="102"/>
      <c r="H420" s="102"/>
      <c r="I420" s="102"/>
      <c r="J420" s="102"/>
    </row>
    <row r="421" spans="4:10">
      <c r="D421" s="102"/>
      <c r="E421" s="102"/>
      <c r="F421" s="102"/>
      <c r="G421" s="102"/>
      <c r="H421" s="102"/>
      <c r="I421" s="102"/>
      <c r="J421" s="102"/>
    </row>
    <row r="422" spans="4:10">
      <c r="D422" s="102"/>
      <c r="E422" s="102"/>
      <c r="F422" s="102"/>
      <c r="G422" s="102"/>
      <c r="H422" s="102"/>
      <c r="I422" s="102"/>
      <c r="J422" s="102"/>
    </row>
    <row r="423" spans="4:10">
      <c r="D423" s="102"/>
      <c r="E423" s="102"/>
      <c r="F423" s="102"/>
      <c r="G423" s="102"/>
      <c r="H423" s="102"/>
      <c r="I423" s="102"/>
      <c r="J423" s="102"/>
    </row>
    <row r="424" spans="4:10">
      <c r="D424" s="102"/>
      <c r="E424" s="102"/>
      <c r="F424" s="102"/>
      <c r="G424" s="102"/>
      <c r="H424" s="102"/>
      <c r="I424" s="102"/>
      <c r="J424" s="102"/>
    </row>
    <row r="425" spans="4:10">
      <c r="D425" s="102"/>
      <c r="E425" s="102"/>
      <c r="F425" s="102"/>
      <c r="G425" s="102"/>
      <c r="H425" s="102"/>
      <c r="I425" s="102"/>
      <c r="J425" s="102"/>
    </row>
    <row r="426" spans="4:10">
      <c r="D426" s="102"/>
      <c r="E426" s="102"/>
      <c r="F426" s="102"/>
      <c r="G426" s="102"/>
      <c r="H426" s="102"/>
      <c r="I426" s="102"/>
      <c r="J426" s="102"/>
    </row>
    <row r="427" spans="4:10">
      <c r="D427" s="102"/>
      <c r="E427" s="102"/>
      <c r="F427" s="102"/>
      <c r="G427" s="102"/>
      <c r="H427" s="102"/>
      <c r="I427" s="102"/>
      <c r="J427" s="102"/>
    </row>
    <row r="428" spans="4:10">
      <c r="D428" s="102"/>
      <c r="E428" s="102"/>
      <c r="F428" s="102"/>
      <c r="G428" s="102"/>
      <c r="H428" s="102"/>
      <c r="I428" s="102"/>
      <c r="J428" s="102"/>
    </row>
    <row r="429" spans="4:10">
      <c r="D429" s="102"/>
      <c r="E429" s="102"/>
      <c r="F429" s="102"/>
      <c r="G429" s="102"/>
      <c r="H429" s="102"/>
      <c r="I429" s="102"/>
      <c r="J429" s="102"/>
    </row>
    <row r="430" spans="4:10">
      <c r="D430" s="102"/>
      <c r="E430" s="102"/>
      <c r="F430" s="102"/>
      <c r="G430" s="102"/>
      <c r="H430" s="102"/>
      <c r="I430" s="102"/>
      <c r="J430" s="102"/>
    </row>
    <row r="431" spans="4:10">
      <c r="D431" s="102"/>
      <c r="E431" s="102"/>
      <c r="F431" s="102"/>
      <c r="G431" s="102"/>
      <c r="H431" s="102"/>
      <c r="I431" s="102"/>
      <c r="J431" s="102"/>
    </row>
    <row r="432" spans="4:10">
      <c r="D432" s="102"/>
      <c r="E432" s="102"/>
      <c r="F432" s="102"/>
      <c r="G432" s="102"/>
      <c r="H432" s="102"/>
      <c r="I432" s="102"/>
      <c r="J432" s="102"/>
    </row>
    <row r="433" spans="4:10">
      <c r="D433" s="102"/>
      <c r="E433" s="102"/>
      <c r="F433" s="102"/>
      <c r="G433" s="102"/>
      <c r="H433" s="102"/>
      <c r="I433" s="102"/>
      <c r="J433" s="102"/>
    </row>
    <row r="434" spans="4:10">
      <c r="D434" s="102"/>
      <c r="E434" s="102"/>
      <c r="F434" s="102"/>
      <c r="G434" s="102"/>
      <c r="H434" s="102"/>
      <c r="I434" s="102"/>
      <c r="J434" s="102"/>
    </row>
    <row r="435" spans="4:10">
      <c r="D435" s="102"/>
      <c r="E435" s="102"/>
      <c r="F435" s="102"/>
      <c r="G435" s="102"/>
      <c r="H435" s="102"/>
      <c r="I435" s="102"/>
      <c r="J435" s="102"/>
    </row>
    <row r="436" spans="4:10">
      <c r="D436" s="102"/>
      <c r="E436" s="102"/>
      <c r="F436" s="102"/>
      <c r="G436" s="102"/>
      <c r="H436" s="102"/>
      <c r="I436" s="102"/>
      <c r="J436" s="102"/>
    </row>
    <row r="437" spans="4:10">
      <c r="D437" s="102"/>
      <c r="E437" s="102"/>
      <c r="F437" s="102"/>
      <c r="G437" s="102"/>
      <c r="H437" s="102"/>
      <c r="I437" s="102"/>
      <c r="J437" s="102"/>
    </row>
    <row r="438" spans="4:10">
      <c r="D438" s="102"/>
      <c r="E438" s="102"/>
      <c r="F438" s="102"/>
      <c r="G438" s="102"/>
      <c r="H438" s="102"/>
      <c r="I438" s="102"/>
      <c r="J438" s="102"/>
    </row>
    <row r="439" spans="4:10">
      <c r="D439" s="102"/>
      <c r="E439" s="102"/>
      <c r="F439" s="102"/>
      <c r="G439" s="102"/>
      <c r="H439" s="102"/>
      <c r="I439" s="102"/>
      <c r="J439" s="102"/>
    </row>
    <row r="440" spans="4:10">
      <c r="D440" s="102"/>
      <c r="E440" s="102"/>
      <c r="F440" s="102"/>
      <c r="G440" s="102"/>
      <c r="H440" s="102"/>
      <c r="I440" s="102"/>
      <c r="J440" s="102"/>
    </row>
    <row r="441" spans="4:10">
      <c r="D441" s="102"/>
      <c r="E441" s="102"/>
      <c r="F441" s="102"/>
      <c r="G441" s="102"/>
      <c r="H441" s="102"/>
      <c r="I441" s="102"/>
      <c r="J441" s="102"/>
    </row>
    <row r="442" spans="4:10">
      <c r="D442" s="102"/>
      <c r="E442" s="102"/>
      <c r="F442" s="102"/>
      <c r="G442" s="102"/>
      <c r="H442" s="102"/>
      <c r="I442" s="102"/>
      <c r="J442" s="102"/>
    </row>
    <row r="443" spans="4:10">
      <c r="D443" s="102"/>
      <c r="E443" s="102"/>
      <c r="F443" s="102"/>
      <c r="G443" s="102"/>
      <c r="H443" s="102"/>
      <c r="I443" s="102"/>
      <c r="J443" s="102"/>
    </row>
    <row r="444" spans="4:10">
      <c r="D444" s="102"/>
      <c r="E444" s="102"/>
      <c r="F444" s="102"/>
      <c r="G444" s="102"/>
      <c r="H444" s="102"/>
      <c r="I444" s="102"/>
      <c r="J444" s="102"/>
    </row>
    <row r="445" spans="4:10">
      <c r="D445" s="102"/>
      <c r="E445" s="102"/>
      <c r="F445" s="102"/>
      <c r="G445" s="102"/>
      <c r="H445" s="102"/>
      <c r="I445" s="102"/>
      <c r="J445" s="102"/>
    </row>
    <row r="446" spans="4:10">
      <c r="D446" s="102"/>
      <c r="E446" s="102"/>
      <c r="F446" s="102"/>
      <c r="G446" s="102"/>
      <c r="H446" s="102"/>
      <c r="I446" s="102"/>
      <c r="J446" s="102"/>
    </row>
    <row r="447" spans="4:10">
      <c r="D447" s="102"/>
      <c r="E447" s="102"/>
      <c r="F447" s="102"/>
      <c r="G447" s="102"/>
      <c r="H447" s="102"/>
      <c r="I447" s="102"/>
      <c r="J447" s="102"/>
    </row>
    <row r="448" spans="4:10">
      <c r="D448" s="102"/>
      <c r="E448" s="102"/>
      <c r="F448" s="102"/>
      <c r="G448" s="102"/>
      <c r="H448" s="102"/>
      <c r="I448" s="102"/>
      <c r="J448" s="102"/>
    </row>
    <row r="449" spans="4:10">
      <c r="D449" s="102"/>
      <c r="E449" s="102"/>
      <c r="F449" s="102"/>
      <c r="G449" s="102"/>
      <c r="H449" s="102"/>
      <c r="I449" s="102"/>
      <c r="J449" s="102"/>
    </row>
    <row r="450" spans="4:10">
      <c r="D450" s="102"/>
      <c r="E450" s="102"/>
      <c r="F450" s="102"/>
      <c r="G450" s="102"/>
      <c r="H450" s="102"/>
      <c r="I450" s="102"/>
      <c r="J450" s="102"/>
    </row>
    <row r="451" spans="4:10">
      <c r="D451" s="102"/>
      <c r="E451" s="102"/>
      <c r="F451" s="102"/>
      <c r="G451" s="102"/>
      <c r="H451" s="102"/>
      <c r="I451" s="102"/>
      <c r="J451" s="102"/>
    </row>
    <row r="452" spans="4:10">
      <c r="D452" s="102"/>
      <c r="E452" s="102"/>
      <c r="F452" s="102"/>
      <c r="G452" s="102"/>
      <c r="H452" s="102"/>
      <c r="I452" s="102"/>
      <c r="J452" s="102"/>
    </row>
    <row r="453" spans="4:10">
      <c r="D453" s="102"/>
      <c r="E453" s="102"/>
      <c r="F453" s="102"/>
      <c r="G453" s="102"/>
      <c r="H453" s="102"/>
      <c r="I453" s="102"/>
      <c r="J453" s="102"/>
    </row>
    <row r="454" spans="4:10">
      <c r="D454" s="102"/>
      <c r="E454" s="102"/>
      <c r="F454" s="102"/>
      <c r="G454" s="102"/>
      <c r="H454" s="102"/>
      <c r="I454" s="102"/>
      <c r="J454" s="102"/>
    </row>
    <row r="455" spans="4:10">
      <c r="D455" s="102"/>
      <c r="E455" s="102"/>
      <c r="F455" s="102"/>
      <c r="G455" s="102"/>
      <c r="H455" s="102"/>
      <c r="I455" s="102"/>
      <c r="J455" s="102"/>
    </row>
    <row r="456" spans="4:10">
      <c r="D456" s="102"/>
      <c r="E456" s="102"/>
      <c r="F456" s="102"/>
      <c r="G456" s="102"/>
      <c r="H456" s="102"/>
      <c r="I456" s="102"/>
      <c r="J456" s="102"/>
    </row>
    <row r="457" spans="4:10">
      <c r="D457" s="102"/>
      <c r="E457" s="102"/>
      <c r="F457" s="102"/>
      <c r="G457" s="102"/>
      <c r="H457" s="102"/>
      <c r="I457" s="102"/>
      <c r="J457" s="102"/>
    </row>
    <row r="458" spans="4:10">
      <c r="D458" s="102"/>
      <c r="E458" s="102"/>
      <c r="F458" s="102"/>
      <c r="G458" s="102"/>
      <c r="H458" s="102"/>
      <c r="I458" s="102"/>
      <c r="J458" s="102"/>
    </row>
    <row r="459" spans="4:10">
      <c r="D459" s="102"/>
      <c r="E459" s="102"/>
      <c r="F459" s="102"/>
      <c r="G459" s="102"/>
      <c r="H459" s="102"/>
      <c r="I459" s="102"/>
      <c r="J459" s="102"/>
    </row>
    <row r="460" spans="4:10">
      <c r="D460" s="102"/>
      <c r="E460" s="102"/>
      <c r="F460" s="102"/>
      <c r="G460" s="102"/>
      <c r="H460" s="102"/>
      <c r="I460" s="102"/>
      <c r="J460" s="102"/>
    </row>
    <row r="461" spans="4:10">
      <c r="D461" s="102"/>
      <c r="E461" s="102"/>
      <c r="F461" s="102"/>
      <c r="G461" s="102"/>
      <c r="H461" s="102"/>
      <c r="I461" s="102"/>
      <c r="J461" s="102"/>
    </row>
    <row r="462" spans="4:10">
      <c r="D462" s="102"/>
      <c r="E462" s="102"/>
      <c r="F462" s="102"/>
      <c r="G462" s="102"/>
      <c r="H462" s="102"/>
      <c r="I462" s="102"/>
      <c r="J462" s="102"/>
    </row>
    <row r="463" spans="4:10">
      <c r="D463" s="102"/>
      <c r="E463" s="102"/>
      <c r="F463" s="102"/>
      <c r="G463" s="102"/>
      <c r="H463" s="102"/>
      <c r="I463" s="102"/>
      <c r="J463" s="102"/>
    </row>
    <row r="464" spans="4:10">
      <c r="D464" s="102"/>
      <c r="E464" s="102"/>
      <c r="F464" s="102"/>
      <c r="G464" s="102"/>
      <c r="H464" s="102"/>
      <c r="I464" s="102"/>
      <c r="J464" s="102"/>
    </row>
    <row r="465" spans="4:10">
      <c r="D465" s="102"/>
      <c r="E465" s="102"/>
      <c r="F465" s="102"/>
      <c r="G465" s="102"/>
      <c r="H465" s="102"/>
      <c r="I465" s="102"/>
      <c r="J465" s="102"/>
    </row>
    <row r="466" spans="4:10">
      <c r="D466" s="102"/>
      <c r="E466" s="102"/>
      <c r="F466" s="102"/>
      <c r="G466" s="102"/>
      <c r="H466" s="102"/>
      <c r="I466" s="102"/>
      <c r="J466" s="102"/>
    </row>
    <row r="467" spans="4:10">
      <c r="D467" s="102"/>
      <c r="E467" s="102"/>
      <c r="F467" s="102"/>
      <c r="G467" s="102"/>
      <c r="H467" s="102"/>
      <c r="I467" s="102"/>
      <c r="J467" s="102"/>
    </row>
    <row r="468" spans="4:10">
      <c r="D468" s="102"/>
      <c r="E468" s="102"/>
      <c r="F468" s="102"/>
      <c r="G468" s="102"/>
      <c r="H468" s="102"/>
      <c r="I468" s="102"/>
      <c r="J468" s="102"/>
    </row>
    <row r="469" spans="4:10">
      <c r="D469" s="102"/>
      <c r="E469" s="102"/>
      <c r="F469" s="102"/>
      <c r="G469" s="102"/>
      <c r="H469" s="102"/>
      <c r="I469" s="102"/>
      <c r="J469" s="102"/>
    </row>
    <row r="470" spans="4:10">
      <c r="D470" s="102"/>
      <c r="E470" s="102"/>
      <c r="F470" s="102"/>
      <c r="G470" s="102"/>
      <c r="H470" s="102"/>
      <c r="I470" s="102"/>
      <c r="J470" s="102"/>
    </row>
    <row r="471" spans="4:10">
      <c r="D471" s="102"/>
      <c r="E471" s="102"/>
      <c r="F471" s="102"/>
      <c r="G471" s="102"/>
      <c r="H471" s="102"/>
      <c r="I471" s="102"/>
      <c r="J471" s="102"/>
    </row>
    <row r="472" spans="4:10">
      <c r="D472" s="102"/>
      <c r="E472" s="102"/>
      <c r="F472" s="102"/>
      <c r="G472" s="102"/>
      <c r="H472" s="102"/>
      <c r="I472" s="102"/>
      <c r="J472" s="102"/>
    </row>
    <row r="473" spans="4:10">
      <c r="D473" s="102"/>
      <c r="E473" s="102"/>
      <c r="F473" s="102"/>
      <c r="G473" s="102"/>
      <c r="H473" s="102"/>
      <c r="I473" s="102"/>
      <c r="J473" s="102"/>
    </row>
    <row r="474" spans="4:10">
      <c r="D474" s="102"/>
      <c r="E474" s="102"/>
      <c r="F474" s="102"/>
      <c r="G474" s="102"/>
      <c r="H474" s="102"/>
      <c r="I474" s="102"/>
      <c r="J474" s="102"/>
    </row>
    <row r="475" spans="4:10">
      <c r="D475" s="102"/>
      <c r="E475" s="102"/>
      <c r="F475" s="102"/>
      <c r="G475" s="102"/>
      <c r="H475" s="102"/>
      <c r="I475" s="102"/>
      <c r="J475" s="102"/>
    </row>
    <row r="476" spans="4:10">
      <c r="D476" s="102"/>
      <c r="E476" s="102"/>
      <c r="F476" s="102"/>
      <c r="G476" s="102"/>
      <c r="H476" s="102"/>
      <c r="I476" s="102"/>
      <c r="J476" s="102"/>
    </row>
    <row r="477" spans="4:10">
      <c r="D477" s="102"/>
      <c r="E477" s="102"/>
      <c r="F477" s="102"/>
      <c r="G477" s="102"/>
      <c r="H477" s="102"/>
      <c r="I477" s="102"/>
      <c r="J477" s="102"/>
    </row>
    <row r="478" spans="4:10">
      <c r="D478" s="102"/>
      <c r="E478" s="102"/>
      <c r="F478" s="102"/>
      <c r="G478" s="102"/>
      <c r="H478" s="102"/>
      <c r="I478" s="102"/>
      <c r="J478" s="102"/>
    </row>
    <row r="479" spans="4:10">
      <c r="D479" s="102"/>
      <c r="E479" s="102"/>
      <c r="F479" s="102"/>
      <c r="G479" s="102"/>
      <c r="H479" s="102"/>
      <c r="I479" s="102"/>
      <c r="J479" s="102"/>
    </row>
    <row r="480" spans="4:10">
      <c r="D480" s="102"/>
      <c r="E480" s="102"/>
      <c r="F480" s="102"/>
      <c r="G480" s="102"/>
      <c r="H480" s="102"/>
      <c r="I480" s="102"/>
      <c r="J480" s="102"/>
    </row>
    <row r="481" spans="4:10">
      <c r="D481" s="102"/>
      <c r="E481" s="102"/>
      <c r="F481" s="102"/>
      <c r="G481" s="102"/>
      <c r="H481" s="102"/>
      <c r="I481" s="102"/>
      <c r="J481" s="102"/>
    </row>
    <row r="482" spans="4:10">
      <c r="D482" s="102"/>
      <c r="E482" s="102"/>
      <c r="F482" s="102"/>
      <c r="G482" s="102"/>
      <c r="H482" s="102"/>
      <c r="I482" s="102"/>
      <c r="J482" s="102"/>
    </row>
    <row r="483" spans="4:10">
      <c r="D483" s="102"/>
      <c r="E483" s="102"/>
      <c r="F483" s="102"/>
      <c r="G483" s="102"/>
      <c r="H483" s="102"/>
      <c r="I483" s="102"/>
      <c r="J483" s="102"/>
    </row>
    <row r="484" spans="4:10">
      <c r="D484" s="102"/>
      <c r="E484" s="102"/>
      <c r="F484" s="102"/>
      <c r="G484" s="102"/>
      <c r="H484" s="102"/>
      <c r="I484" s="102"/>
      <c r="J484" s="102"/>
    </row>
    <row r="485" spans="4:10">
      <c r="D485" s="102"/>
      <c r="E485" s="102"/>
      <c r="F485" s="102"/>
      <c r="G485" s="102"/>
      <c r="H485" s="102"/>
      <c r="I485" s="102"/>
      <c r="J485" s="102"/>
    </row>
    <row r="486" spans="4:10">
      <c r="D486" s="102"/>
      <c r="E486" s="102"/>
      <c r="F486" s="102"/>
      <c r="G486" s="102"/>
      <c r="H486" s="102"/>
      <c r="I486" s="102"/>
      <c r="J486" s="102"/>
    </row>
    <row r="487" spans="4:10">
      <c r="D487" s="102"/>
      <c r="E487" s="102"/>
      <c r="F487" s="102"/>
      <c r="G487" s="102"/>
      <c r="H487" s="102"/>
      <c r="I487" s="102"/>
      <c r="J487" s="102"/>
    </row>
    <row r="488" spans="4:10">
      <c r="D488" s="102"/>
      <c r="E488" s="102"/>
      <c r="F488" s="102"/>
      <c r="G488" s="102"/>
      <c r="H488" s="102"/>
      <c r="I488" s="102"/>
      <c r="J488" s="102"/>
    </row>
    <row r="489" spans="4:10">
      <c r="D489" s="102"/>
      <c r="E489" s="102"/>
      <c r="F489" s="102"/>
      <c r="G489" s="102"/>
      <c r="H489" s="102"/>
      <c r="I489" s="102"/>
      <c r="J489" s="102"/>
    </row>
    <row r="490" spans="4:10">
      <c r="D490" s="102"/>
      <c r="E490" s="102"/>
      <c r="F490" s="102"/>
      <c r="G490" s="102"/>
      <c r="H490" s="102"/>
      <c r="I490" s="102"/>
      <c r="J490" s="102"/>
    </row>
    <row r="491" spans="4:10">
      <c r="D491" s="102"/>
      <c r="E491" s="102"/>
      <c r="F491" s="102"/>
      <c r="G491" s="102"/>
      <c r="H491" s="102"/>
      <c r="I491" s="102"/>
      <c r="J491" s="102"/>
    </row>
    <row r="492" spans="4:10">
      <c r="D492" s="102"/>
      <c r="E492" s="102"/>
      <c r="F492" s="102"/>
      <c r="G492" s="102"/>
      <c r="H492" s="102"/>
      <c r="I492" s="102"/>
      <c r="J492" s="102"/>
    </row>
    <row r="493" spans="4:10">
      <c r="D493" s="102"/>
      <c r="E493" s="102"/>
      <c r="F493" s="102"/>
      <c r="G493" s="102"/>
      <c r="H493" s="102"/>
      <c r="I493" s="102"/>
      <c r="J493" s="102"/>
    </row>
    <row r="494" spans="4:10">
      <c r="D494" s="102"/>
      <c r="E494" s="102"/>
      <c r="F494" s="102"/>
      <c r="G494" s="102"/>
      <c r="H494" s="102"/>
      <c r="I494" s="102"/>
      <c r="J494" s="102"/>
    </row>
    <row r="495" spans="4:10">
      <c r="D495" s="102"/>
      <c r="E495" s="102"/>
      <c r="F495" s="102"/>
      <c r="G495" s="102"/>
      <c r="H495" s="102"/>
      <c r="I495" s="102"/>
      <c r="J495" s="102"/>
    </row>
    <row r="496" spans="4:10">
      <c r="D496" s="102"/>
      <c r="E496" s="102"/>
      <c r="F496" s="102"/>
      <c r="G496" s="102"/>
      <c r="H496" s="102"/>
      <c r="I496" s="102"/>
      <c r="J496" s="102"/>
    </row>
    <row r="497" spans="4:10">
      <c r="D497" s="102"/>
      <c r="E497" s="102"/>
      <c r="F497" s="102"/>
      <c r="G497" s="102"/>
      <c r="H497" s="102"/>
      <c r="I497" s="102"/>
      <c r="J497" s="102"/>
    </row>
    <row r="498" spans="4:10">
      <c r="D498" s="102"/>
      <c r="E498" s="102"/>
      <c r="F498" s="102"/>
      <c r="G498" s="102"/>
      <c r="H498" s="102"/>
      <c r="I498" s="102"/>
      <c r="J498" s="102"/>
    </row>
    <row r="499" spans="4:10">
      <c r="D499" s="102"/>
      <c r="E499" s="102"/>
      <c r="F499" s="102"/>
      <c r="G499" s="102"/>
      <c r="H499" s="102"/>
      <c r="I499" s="102"/>
      <c r="J499" s="102"/>
    </row>
    <row r="500" spans="4:10">
      <c r="D500" s="102"/>
      <c r="E500" s="102"/>
      <c r="F500" s="102"/>
      <c r="G500" s="102"/>
      <c r="H500" s="102"/>
      <c r="I500" s="102"/>
      <c r="J500" s="102"/>
    </row>
    <row r="501" spans="4:10">
      <c r="D501" s="102"/>
      <c r="E501" s="102"/>
      <c r="F501" s="102"/>
      <c r="G501" s="102"/>
      <c r="H501" s="102"/>
      <c r="I501" s="102"/>
      <c r="J501" s="102"/>
    </row>
    <row r="502" spans="4:10">
      <c r="D502" s="102"/>
      <c r="E502" s="102"/>
      <c r="F502" s="102"/>
      <c r="G502" s="102"/>
      <c r="H502" s="102"/>
      <c r="I502" s="102"/>
      <c r="J502" s="102"/>
    </row>
    <row r="503" spans="4:10">
      <c r="D503" s="102"/>
      <c r="E503" s="102"/>
      <c r="F503" s="102"/>
      <c r="G503" s="102"/>
      <c r="H503" s="102"/>
      <c r="I503" s="102"/>
      <c r="J503" s="102"/>
    </row>
    <row r="504" spans="4:10">
      <c r="D504" s="102"/>
      <c r="E504" s="102"/>
      <c r="F504" s="102"/>
      <c r="G504" s="102"/>
      <c r="H504" s="102"/>
      <c r="I504" s="102"/>
      <c r="J504" s="102"/>
    </row>
    <row r="505" spans="4:10">
      <c r="D505" s="102"/>
      <c r="E505" s="102"/>
      <c r="F505" s="102"/>
      <c r="G505" s="102"/>
      <c r="H505" s="102"/>
      <c r="I505" s="102"/>
      <c r="J505" s="102"/>
    </row>
    <row r="506" spans="4:10">
      <c r="D506" s="102"/>
      <c r="E506" s="102"/>
      <c r="F506" s="102"/>
      <c r="G506" s="102"/>
      <c r="H506" s="102"/>
      <c r="I506" s="102"/>
      <c r="J506" s="102"/>
    </row>
    <row r="507" spans="4:10">
      <c r="D507" s="102"/>
      <c r="E507" s="102"/>
      <c r="F507" s="102"/>
      <c r="G507" s="102"/>
      <c r="H507" s="102"/>
      <c r="I507" s="102"/>
      <c r="J507" s="102"/>
    </row>
    <row r="508" spans="4:10">
      <c r="D508" s="102"/>
      <c r="E508" s="102"/>
      <c r="F508" s="102"/>
      <c r="G508" s="102"/>
      <c r="H508" s="102"/>
      <c r="I508" s="102"/>
      <c r="J508" s="102"/>
    </row>
    <row r="509" spans="4:10">
      <c r="D509" s="102"/>
      <c r="E509" s="102"/>
      <c r="F509" s="102"/>
      <c r="G509" s="102"/>
      <c r="H509" s="102"/>
      <c r="I509" s="102"/>
      <c r="J509" s="102"/>
    </row>
    <row r="510" spans="4:10">
      <c r="D510" s="102"/>
      <c r="E510" s="102"/>
      <c r="F510" s="102"/>
      <c r="G510" s="102"/>
      <c r="H510" s="102"/>
      <c r="I510" s="102"/>
      <c r="J510" s="102"/>
    </row>
    <row r="511" spans="4:10">
      <c r="D511" s="102"/>
      <c r="E511" s="102"/>
      <c r="F511" s="102"/>
      <c r="G511" s="102"/>
      <c r="H511" s="102"/>
      <c r="I511" s="102"/>
      <c r="J511" s="102"/>
    </row>
    <row r="512" spans="4:10">
      <c r="D512" s="102"/>
      <c r="E512" s="102"/>
      <c r="F512" s="102"/>
      <c r="G512" s="102"/>
      <c r="H512" s="102"/>
      <c r="I512" s="102"/>
      <c r="J512" s="102"/>
    </row>
    <row r="513" spans="4:10">
      <c r="D513" s="102"/>
      <c r="E513" s="102"/>
      <c r="F513" s="102"/>
      <c r="G513" s="102"/>
      <c r="H513" s="102"/>
      <c r="I513" s="102"/>
      <c r="J513" s="102"/>
    </row>
    <row r="514" spans="4:10">
      <c r="D514" s="102"/>
      <c r="E514" s="102"/>
      <c r="F514" s="102"/>
      <c r="G514" s="102"/>
      <c r="H514" s="102"/>
      <c r="I514" s="102"/>
      <c r="J514" s="102"/>
    </row>
    <row r="515" spans="4:10">
      <c r="D515" s="102"/>
      <c r="E515" s="102"/>
      <c r="F515" s="102"/>
      <c r="G515" s="102"/>
      <c r="H515" s="102"/>
      <c r="I515" s="102"/>
      <c r="J515" s="102"/>
    </row>
    <row r="516" spans="4:10">
      <c r="D516" s="102"/>
      <c r="E516" s="102"/>
      <c r="F516" s="102"/>
      <c r="G516" s="102"/>
      <c r="H516" s="102"/>
      <c r="I516" s="102"/>
      <c r="J516" s="102"/>
    </row>
    <row r="517" spans="4:10">
      <c r="D517" s="102"/>
      <c r="E517" s="102"/>
      <c r="F517" s="102"/>
      <c r="G517" s="102"/>
      <c r="H517" s="102"/>
      <c r="I517" s="102"/>
      <c r="J517" s="102"/>
    </row>
    <row r="518" spans="4:10">
      <c r="D518" s="102"/>
      <c r="E518" s="102"/>
      <c r="F518" s="102"/>
      <c r="G518" s="102"/>
      <c r="H518" s="102"/>
      <c r="I518" s="102"/>
      <c r="J518" s="102"/>
    </row>
    <row r="519" spans="4:10">
      <c r="D519" s="102"/>
      <c r="E519" s="102"/>
      <c r="F519" s="102"/>
      <c r="G519" s="102"/>
      <c r="H519" s="102"/>
      <c r="I519" s="102"/>
      <c r="J519" s="102"/>
    </row>
    <row r="520" spans="4:10">
      <c r="D520" s="102"/>
      <c r="E520" s="102"/>
      <c r="F520" s="102"/>
      <c r="G520" s="102"/>
      <c r="H520" s="102"/>
      <c r="I520" s="102"/>
      <c r="J520" s="102"/>
    </row>
    <row r="521" spans="4:10">
      <c r="D521" s="102"/>
      <c r="E521" s="102"/>
      <c r="F521" s="102"/>
      <c r="G521" s="102"/>
      <c r="H521" s="102"/>
      <c r="I521" s="102"/>
      <c r="J521" s="102"/>
    </row>
    <row r="522" spans="4:10">
      <c r="D522" s="102"/>
      <c r="E522" s="102"/>
      <c r="F522" s="102"/>
      <c r="G522" s="102"/>
      <c r="H522" s="102"/>
      <c r="I522" s="102"/>
      <c r="J522" s="102"/>
    </row>
    <row r="523" spans="4:10">
      <c r="D523" s="102"/>
      <c r="E523" s="102"/>
      <c r="F523" s="102"/>
      <c r="G523" s="102"/>
      <c r="H523" s="102"/>
      <c r="I523" s="102"/>
      <c r="J523" s="102"/>
    </row>
    <row r="524" spans="4:10">
      <c r="D524" s="102"/>
      <c r="E524" s="102"/>
      <c r="F524" s="102"/>
      <c r="G524" s="102"/>
      <c r="H524" s="102"/>
      <c r="I524" s="102"/>
      <c r="J524" s="102"/>
    </row>
    <row r="525" spans="4:10">
      <c r="D525" s="102"/>
      <c r="E525" s="102"/>
      <c r="F525" s="102"/>
      <c r="G525" s="102"/>
      <c r="H525" s="102"/>
      <c r="I525" s="102"/>
      <c r="J525" s="102"/>
    </row>
    <row r="526" spans="4:10">
      <c r="D526" s="102"/>
      <c r="E526" s="102"/>
      <c r="F526" s="102"/>
      <c r="G526" s="102"/>
      <c r="H526" s="102"/>
      <c r="I526" s="102"/>
      <c r="J526" s="102"/>
    </row>
    <row r="527" spans="4:10">
      <c r="D527" s="102"/>
      <c r="E527" s="102"/>
      <c r="F527" s="102"/>
      <c r="G527" s="102"/>
      <c r="H527" s="102"/>
      <c r="I527" s="102"/>
      <c r="J527" s="102"/>
    </row>
    <row r="528" spans="4:10">
      <c r="D528" s="102"/>
      <c r="E528" s="102"/>
      <c r="F528" s="102"/>
      <c r="G528" s="102"/>
      <c r="H528" s="102"/>
      <c r="I528" s="102"/>
      <c r="J528" s="102"/>
    </row>
    <row r="529" spans="4:10">
      <c r="D529" s="102"/>
      <c r="E529" s="102"/>
      <c r="F529" s="102"/>
      <c r="G529" s="102"/>
      <c r="H529" s="102"/>
      <c r="I529" s="102"/>
      <c r="J529" s="102"/>
    </row>
    <row r="530" spans="4:10">
      <c r="D530" s="102"/>
      <c r="E530" s="102"/>
      <c r="F530" s="102"/>
      <c r="G530" s="102"/>
      <c r="H530" s="102"/>
      <c r="I530" s="102"/>
      <c r="J530" s="102"/>
    </row>
    <row r="531" spans="4:10">
      <c r="D531" s="102"/>
      <c r="E531" s="102"/>
      <c r="F531" s="102"/>
      <c r="G531" s="102"/>
      <c r="H531" s="102"/>
      <c r="I531" s="102"/>
      <c r="J531" s="102"/>
    </row>
    <row r="532" spans="4:10">
      <c r="D532" s="102"/>
      <c r="E532" s="102"/>
      <c r="F532" s="102"/>
      <c r="G532" s="102"/>
      <c r="H532" s="102"/>
      <c r="I532" s="102"/>
      <c r="J532" s="102"/>
    </row>
    <row r="533" spans="4:10">
      <c r="D533" s="102"/>
      <c r="E533" s="102"/>
      <c r="F533" s="102"/>
      <c r="G533" s="102"/>
      <c r="H533" s="102"/>
      <c r="I533" s="102"/>
      <c r="J533" s="102"/>
    </row>
    <row r="534" spans="4:10">
      <c r="D534" s="102"/>
      <c r="E534" s="102"/>
      <c r="F534" s="102"/>
      <c r="G534" s="102"/>
      <c r="H534" s="102"/>
      <c r="I534" s="102"/>
      <c r="J534" s="102"/>
    </row>
    <row r="535" spans="4:10">
      <c r="D535" s="102"/>
      <c r="E535" s="102"/>
      <c r="F535" s="102"/>
      <c r="G535" s="102"/>
      <c r="H535" s="102"/>
      <c r="I535" s="102"/>
      <c r="J535" s="102"/>
    </row>
    <row r="536" spans="4:10">
      <c r="D536" s="102"/>
      <c r="E536" s="102"/>
      <c r="F536" s="102"/>
      <c r="G536" s="102"/>
      <c r="H536" s="102"/>
      <c r="I536" s="102"/>
      <c r="J536" s="102"/>
    </row>
    <row r="537" spans="4:10">
      <c r="D537" s="102"/>
      <c r="E537" s="102"/>
      <c r="F537" s="102"/>
      <c r="G537" s="102"/>
      <c r="H537" s="102"/>
      <c r="I537" s="102"/>
      <c r="J537" s="102"/>
    </row>
    <row r="538" spans="4:10">
      <c r="D538" s="102"/>
      <c r="E538" s="102"/>
      <c r="F538" s="102"/>
      <c r="G538" s="102"/>
      <c r="H538" s="102"/>
      <c r="I538" s="102"/>
      <c r="J538" s="102"/>
    </row>
    <row r="539" spans="4:10">
      <c r="D539" s="102"/>
      <c r="E539" s="102"/>
      <c r="F539" s="102"/>
      <c r="G539" s="102"/>
      <c r="H539" s="102"/>
      <c r="I539" s="102"/>
      <c r="J539" s="102"/>
    </row>
    <row r="540" spans="4:10">
      <c r="D540" s="102"/>
      <c r="E540" s="102"/>
      <c r="F540" s="102"/>
      <c r="G540" s="102"/>
      <c r="H540" s="102"/>
      <c r="I540" s="102"/>
      <c r="J540" s="102"/>
    </row>
    <row r="541" spans="4:10">
      <c r="D541" s="102"/>
      <c r="E541" s="102"/>
      <c r="F541" s="102"/>
      <c r="G541" s="102"/>
      <c r="H541" s="102"/>
      <c r="I541" s="102"/>
      <c r="J541" s="102"/>
    </row>
    <row r="542" spans="4:10">
      <c r="D542" s="102"/>
      <c r="E542" s="102"/>
      <c r="F542" s="102"/>
      <c r="G542" s="102"/>
      <c r="H542" s="102"/>
      <c r="I542" s="102"/>
      <c r="J542" s="102"/>
    </row>
    <row r="543" spans="4:10">
      <c r="D543" s="102"/>
      <c r="E543" s="102"/>
      <c r="F543" s="102"/>
      <c r="G543" s="102"/>
      <c r="H543" s="102"/>
      <c r="I543" s="102"/>
      <c r="J543" s="102"/>
    </row>
    <row r="544" spans="4:10">
      <c r="D544" s="102"/>
      <c r="E544" s="102"/>
      <c r="F544" s="102"/>
      <c r="G544" s="102"/>
      <c r="H544" s="102"/>
      <c r="I544" s="102"/>
      <c r="J544" s="102"/>
    </row>
    <row r="545" spans="4:10">
      <c r="D545" s="102"/>
      <c r="E545" s="102"/>
      <c r="F545" s="102"/>
      <c r="G545" s="102"/>
      <c r="H545" s="102"/>
      <c r="I545" s="102"/>
      <c r="J545" s="102"/>
    </row>
    <row r="546" spans="4:10">
      <c r="D546" s="102"/>
      <c r="E546" s="102"/>
      <c r="F546" s="102"/>
      <c r="G546" s="102"/>
      <c r="H546" s="102"/>
      <c r="I546" s="102"/>
      <c r="J546" s="102"/>
    </row>
    <row r="547" spans="4:10">
      <c r="D547" s="102"/>
      <c r="E547" s="102"/>
      <c r="F547" s="102"/>
      <c r="G547" s="102"/>
      <c r="H547" s="102"/>
      <c r="I547" s="102"/>
      <c r="J547" s="102"/>
    </row>
    <row r="548" spans="4:10">
      <c r="D548" s="102"/>
      <c r="E548" s="102"/>
      <c r="F548" s="102"/>
      <c r="G548" s="102"/>
      <c r="H548" s="102"/>
      <c r="I548" s="102"/>
      <c r="J548" s="102"/>
    </row>
    <row r="549" spans="4:10">
      <c r="D549" s="102"/>
      <c r="E549" s="102"/>
      <c r="F549" s="102"/>
      <c r="G549" s="102"/>
      <c r="H549" s="102"/>
      <c r="I549" s="102"/>
      <c r="J549" s="102"/>
    </row>
    <row r="550" spans="4:10">
      <c r="D550" s="102"/>
      <c r="E550" s="102"/>
      <c r="F550" s="102"/>
      <c r="G550" s="102"/>
      <c r="H550" s="102"/>
      <c r="I550" s="102"/>
      <c r="J550" s="102"/>
    </row>
    <row r="551" spans="4:10">
      <c r="D551" s="102"/>
      <c r="E551" s="102"/>
      <c r="F551" s="102"/>
      <c r="G551" s="102"/>
      <c r="H551" s="102"/>
      <c r="I551" s="102"/>
      <c r="J551" s="102"/>
    </row>
    <row r="552" spans="4:10">
      <c r="D552" s="102"/>
      <c r="E552" s="102"/>
      <c r="F552" s="102"/>
      <c r="G552" s="102"/>
      <c r="H552" s="102"/>
      <c r="I552" s="102"/>
      <c r="J552" s="102"/>
    </row>
    <row r="553" spans="4:10">
      <c r="D553" s="102"/>
      <c r="E553" s="102"/>
      <c r="F553" s="102"/>
      <c r="G553" s="102"/>
      <c r="H553" s="102"/>
      <c r="I553" s="102"/>
      <c r="J553" s="102"/>
    </row>
    <row r="554" spans="4:10">
      <c r="D554" s="102"/>
      <c r="E554" s="102"/>
      <c r="F554" s="102"/>
      <c r="G554" s="102"/>
      <c r="H554" s="102"/>
      <c r="I554" s="102"/>
      <c r="J554" s="102"/>
    </row>
    <row r="555" spans="4:10">
      <c r="D555" s="102"/>
      <c r="E555" s="102"/>
      <c r="F555" s="102"/>
      <c r="G555" s="102"/>
      <c r="H555" s="102"/>
      <c r="I555" s="102"/>
      <c r="J555" s="102"/>
    </row>
    <row r="556" spans="4:10">
      <c r="D556" s="102"/>
      <c r="E556" s="102"/>
      <c r="F556" s="102"/>
      <c r="G556" s="102"/>
      <c r="H556" s="102"/>
      <c r="I556" s="102"/>
      <c r="J556" s="102"/>
    </row>
    <row r="557" spans="4:10">
      <c r="D557" s="102"/>
      <c r="E557" s="102"/>
      <c r="F557" s="102"/>
      <c r="G557" s="102"/>
      <c r="H557" s="102"/>
      <c r="I557" s="102"/>
      <c r="J557" s="102"/>
    </row>
    <row r="558" spans="4:10">
      <c r="D558" s="102"/>
      <c r="E558" s="102"/>
      <c r="F558" s="102"/>
      <c r="G558" s="102"/>
      <c r="H558" s="102"/>
      <c r="I558" s="102"/>
      <c r="J558" s="102"/>
    </row>
    <row r="559" spans="4:10">
      <c r="D559" s="102"/>
      <c r="E559" s="102"/>
      <c r="F559" s="102"/>
      <c r="G559" s="102"/>
      <c r="H559" s="102"/>
      <c r="I559" s="102"/>
      <c r="J559" s="102"/>
    </row>
    <row r="560" spans="4:10">
      <c r="D560" s="102"/>
      <c r="E560" s="102"/>
      <c r="F560" s="102"/>
      <c r="G560" s="102"/>
      <c r="H560" s="102"/>
      <c r="I560" s="102"/>
      <c r="J560" s="102"/>
    </row>
    <row r="561" spans="4:10">
      <c r="D561" s="102"/>
      <c r="E561" s="102"/>
      <c r="F561" s="102"/>
      <c r="G561" s="102"/>
      <c r="H561" s="102"/>
      <c r="I561" s="102"/>
      <c r="J561" s="102"/>
    </row>
    <row r="562" spans="4:10">
      <c r="D562" s="102"/>
      <c r="E562" s="102"/>
      <c r="F562" s="102"/>
      <c r="G562" s="102"/>
      <c r="H562" s="102"/>
      <c r="I562" s="102"/>
      <c r="J562" s="102"/>
    </row>
    <row r="563" spans="4:10">
      <c r="D563" s="102"/>
      <c r="E563" s="102"/>
      <c r="F563" s="102"/>
      <c r="G563" s="102"/>
      <c r="H563" s="102"/>
      <c r="I563" s="102"/>
      <c r="J563" s="102"/>
    </row>
    <row r="564" spans="4:10">
      <c r="D564" s="102"/>
      <c r="E564" s="102"/>
      <c r="F564" s="102"/>
      <c r="G564" s="102"/>
      <c r="H564" s="102"/>
      <c r="I564" s="102"/>
      <c r="J564" s="102"/>
    </row>
    <row r="565" spans="4:10">
      <c r="D565" s="102"/>
      <c r="E565" s="102"/>
      <c r="F565" s="102"/>
      <c r="G565" s="102"/>
      <c r="H565" s="102"/>
      <c r="I565" s="102"/>
      <c r="J565" s="102"/>
    </row>
    <row r="566" spans="4:10">
      <c r="D566" s="102"/>
      <c r="E566" s="102"/>
      <c r="F566" s="102"/>
      <c r="G566" s="102"/>
      <c r="H566" s="102"/>
      <c r="I566" s="102"/>
      <c r="J566" s="102"/>
    </row>
    <row r="567" spans="4:10">
      <c r="D567" s="102"/>
      <c r="E567" s="102"/>
      <c r="F567" s="102"/>
      <c r="G567" s="102"/>
      <c r="H567" s="102"/>
      <c r="I567" s="102"/>
      <c r="J567" s="102"/>
    </row>
    <row r="568" spans="4:10">
      <c r="D568" s="102"/>
      <c r="E568" s="102"/>
      <c r="F568" s="102"/>
      <c r="G568" s="102"/>
      <c r="H568" s="102"/>
      <c r="I568" s="102"/>
      <c r="J568" s="102"/>
    </row>
    <row r="569" spans="4:10">
      <c r="D569" s="102"/>
      <c r="E569" s="102"/>
      <c r="F569" s="102"/>
      <c r="G569" s="102"/>
      <c r="H569" s="102"/>
      <c r="I569" s="102"/>
      <c r="J569" s="102"/>
    </row>
    <row r="570" spans="4:10">
      <c r="D570" s="102"/>
      <c r="E570" s="102"/>
      <c r="F570" s="102"/>
      <c r="G570" s="102"/>
      <c r="H570" s="102"/>
      <c r="I570" s="102"/>
      <c r="J570" s="102"/>
    </row>
    <row r="571" spans="4:10">
      <c r="D571" s="102"/>
      <c r="E571" s="102"/>
      <c r="F571" s="102"/>
      <c r="G571" s="102"/>
      <c r="H571" s="102"/>
      <c r="I571" s="102"/>
      <c r="J571" s="102"/>
    </row>
    <row r="572" spans="4:10">
      <c r="D572" s="102"/>
      <c r="E572" s="102"/>
      <c r="F572" s="102"/>
      <c r="G572" s="102"/>
      <c r="H572" s="102"/>
      <c r="I572" s="102"/>
      <c r="J572" s="102"/>
    </row>
    <row r="573" spans="4:10">
      <c r="D573" s="102"/>
      <c r="E573" s="102"/>
      <c r="F573" s="102"/>
      <c r="G573" s="102"/>
      <c r="H573" s="102"/>
      <c r="I573" s="102"/>
      <c r="J573" s="102"/>
    </row>
    <row r="574" spans="4:10">
      <c r="D574" s="102"/>
      <c r="E574" s="102"/>
      <c r="F574" s="102"/>
      <c r="G574" s="102"/>
      <c r="H574" s="102"/>
      <c r="I574" s="102"/>
      <c r="J574" s="102"/>
    </row>
    <row r="575" spans="4:10">
      <c r="D575" s="102"/>
      <c r="E575" s="102"/>
      <c r="F575" s="102"/>
      <c r="G575" s="102"/>
      <c r="H575" s="102"/>
      <c r="I575" s="102"/>
      <c r="J575" s="102"/>
    </row>
    <row r="576" spans="4:10">
      <c r="D576" s="102"/>
      <c r="E576" s="102"/>
      <c r="F576" s="102"/>
      <c r="G576" s="102"/>
      <c r="H576" s="102"/>
      <c r="I576" s="102"/>
      <c r="J576" s="102"/>
    </row>
    <row r="577" spans="4:10">
      <c r="D577" s="102"/>
      <c r="E577" s="102"/>
      <c r="F577" s="102"/>
      <c r="G577" s="102"/>
      <c r="H577" s="102"/>
      <c r="I577" s="102"/>
      <c r="J577" s="102"/>
    </row>
    <row r="578" spans="4:10">
      <c r="D578" s="102"/>
      <c r="E578" s="102"/>
      <c r="F578" s="102"/>
      <c r="G578" s="102"/>
      <c r="H578" s="102"/>
      <c r="I578" s="102"/>
      <c r="J578" s="102"/>
    </row>
    <row r="579" spans="4:10">
      <c r="D579" s="102"/>
      <c r="E579" s="102"/>
      <c r="F579" s="102"/>
      <c r="G579" s="102"/>
      <c r="H579" s="102"/>
      <c r="I579" s="102"/>
      <c r="J579" s="102"/>
    </row>
    <row r="580" spans="4:10">
      <c r="D580" s="102"/>
      <c r="E580" s="102"/>
      <c r="F580" s="102"/>
      <c r="G580" s="102"/>
      <c r="H580" s="102"/>
      <c r="I580" s="102"/>
      <c r="J580" s="102"/>
    </row>
    <row r="581" spans="4:10">
      <c r="D581" s="102"/>
      <c r="E581" s="102"/>
      <c r="F581" s="102"/>
      <c r="G581" s="102"/>
      <c r="H581" s="102"/>
      <c r="I581" s="102"/>
      <c r="J581" s="102"/>
    </row>
    <row r="582" spans="4:10">
      <c r="D582" s="102"/>
      <c r="E582" s="102"/>
      <c r="F582" s="102"/>
      <c r="G582" s="102"/>
      <c r="H582" s="102"/>
      <c r="I582" s="102"/>
      <c r="J582" s="102"/>
    </row>
    <row r="583" spans="4:10">
      <c r="D583" s="102"/>
      <c r="E583" s="102"/>
      <c r="F583" s="102"/>
      <c r="G583" s="102"/>
      <c r="H583" s="102"/>
      <c r="I583" s="102"/>
      <c r="J583" s="102"/>
    </row>
    <row r="584" spans="4:10">
      <c r="D584" s="102"/>
      <c r="E584" s="102"/>
      <c r="F584" s="102"/>
      <c r="G584" s="102"/>
      <c r="H584" s="102"/>
      <c r="I584" s="102"/>
      <c r="J584" s="102"/>
    </row>
    <row r="585" spans="4:10">
      <c r="D585" s="102"/>
      <c r="E585" s="102"/>
      <c r="F585" s="102"/>
      <c r="G585" s="102"/>
      <c r="H585" s="102"/>
      <c r="I585" s="102"/>
      <c r="J585" s="102"/>
    </row>
    <row r="586" spans="4:10">
      <c r="D586" s="102"/>
      <c r="E586" s="102"/>
      <c r="F586" s="102"/>
      <c r="G586" s="102"/>
      <c r="H586" s="102"/>
      <c r="I586" s="102"/>
      <c r="J586" s="102"/>
    </row>
    <row r="587" spans="4:10">
      <c r="D587" s="102"/>
      <c r="E587" s="102"/>
      <c r="F587" s="102"/>
      <c r="G587" s="102"/>
      <c r="H587" s="102"/>
      <c r="I587" s="102"/>
      <c r="J587" s="102"/>
    </row>
    <row r="588" spans="4:10">
      <c r="D588" s="102"/>
      <c r="E588" s="102"/>
      <c r="F588" s="102"/>
      <c r="G588" s="102"/>
      <c r="H588" s="102"/>
      <c r="I588" s="102"/>
      <c r="J588" s="102"/>
    </row>
    <row r="589" spans="4:10">
      <c r="D589" s="102"/>
      <c r="E589" s="102"/>
      <c r="F589" s="102"/>
      <c r="G589" s="102"/>
      <c r="H589" s="102"/>
      <c r="I589" s="102"/>
      <c r="J589" s="102"/>
    </row>
    <row r="590" spans="4:10">
      <c r="D590" s="102"/>
      <c r="E590" s="102"/>
      <c r="F590" s="102"/>
      <c r="G590" s="102"/>
      <c r="H590" s="102"/>
      <c r="I590" s="102"/>
      <c r="J590" s="102"/>
    </row>
    <row r="591" spans="4:10">
      <c r="D591" s="102"/>
      <c r="E591" s="102"/>
      <c r="F591" s="102"/>
      <c r="G591" s="102"/>
      <c r="H591" s="102"/>
      <c r="I591" s="102"/>
      <c r="J591" s="102"/>
    </row>
    <row r="592" spans="4:10">
      <c r="D592" s="102"/>
      <c r="E592" s="102"/>
      <c r="F592" s="102"/>
      <c r="G592" s="102"/>
      <c r="H592" s="102"/>
      <c r="I592" s="102"/>
      <c r="J592" s="102"/>
    </row>
    <row r="593" spans="4:10">
      <c r="D593" s="102"/>
      <c r="E593" s="102"/>
      <c r="F593" s="102"/>
      <c r="G593" s="102"/>
      <c r="H593" s="102"/>
      <c r="I593" s="102"/>
      <c r="J593" s="102"/>
    </row>
    <row r="594" spans="4:10">
      <c r="D594" s="102"/>
      <c r="E594" s="102"/>
      <c r="F594" s="102"/>
      <c r="G594" s="102"/>
      <c r="H594" s="102"/>
      <c r="I594" s="102"/>
      <c r="J594" s="102"/>
    </row>
    <row r="595" spans="4:10">
      <c r="D595" s="102"/>
      <c r="E595" s="102"/>
      <c r="F595" s="102"/>
      <c r="G595" s="102"/>
      <c r="H595" s="102"/>
      <c r="I595" s="102"/>
      <c r="J595" s="102"/>
    </row>
    <row r="596" spans="4:10">
      <c r="D596" s="102"/>
      <c r="E596" s="102"/>
      <c r="F596" s="102"/>
      <c r="G596" s="102"/>
      <c r="H596" s="102"/>
      <c r="I596" s="102"/>
      <c r="J596" s="102"/>
    </row>
    <row r="597" spans="4:10">
      <c r="D597" s="102"/>
      <c r="E597" s="102"/>
      <c r="F597" s="102"/>
      <c r="G597" s="102"/>
      <c r="H597" s="102"/>
      <c r="I597" s="102"/>
      <c r="J597" s="102"/>
    </row>
    <row r="598" spans="4:10">
      <c r="D598" s="102"/>
      <c r="E598" s="102"/>
      <c r="F598" s="102"/>
      <c r="G598" s="102"/>
      <c r="H598" s="102"/>
      <c r="I598" s="102"/>
      <c r="J598" s="102"/>
    </row>
    <row r="599" spans="4:10">
      <c r="D599" s="102"/>
      <c r="E599" s="102"/>
      <c r="F599" s="102"/>
      <c r="G599" s="102"/>
      <c r="H599" s="102"/>
      <c r="I599" s="102"/>
      <c r="J599" s="102"/>
    </row>
    <row r="600" spans="4:10">
      <c r="D600" s="102"/>
      <c r="E600" s="102"/>
      <c r="F600" s="102"/>
      <c r="G600" s="102"/>
      <c r="H600" s="102"/>
      <c r="I600" s="102"/>
      <c r="J600" s="102"/>
    </row>
    <row r="601" spans="4:10">
      <c r="D601" s="102"/>
      <c r="E601" s="102"/>
      <c r="F601" s="102"/>
      <c r="G601" s="102"/>
      <c r="H601" s="102"/>
      <c r="I601" s="102"/>
      <c r="J601" s="102"/>
    </row>
    <row r="602" spans="4:10">
      <c r="D602" s="102"/>
      <c r="E602" s="102"/>
      <c r="F602" s="102"/>
      <c r="G602" s="102"/>
      <c r="H602" s="102"/>
      <c r="I602" s="102"/>
      <c r="J602" s="102"/>
    </row>
    <row r="603" spans="4:10">
      <c r="D603" s="102"/>
      <c r="E603" s="102"/>
      <c r="F603" s="102"/>
      <c r="G603" s="102"/>
      <c r="H603" s="102"/>
      <c r="I603" s="102"/>
      <c r="J603" s="102"/>
    </row>
    <row r="604" spans="4:10">
      <c r="D604" s="102"/>
      <c r="E604" s="102"/>
      <c r="F604" s="102"/>
      <c r="G604" s="102"/>
      <c r="H604" s="102"/>
      <c r="I604" s="102"/>
      <c r="J604" s="102"/>
    </row>
    <row r="605" spans="4:10">
      <c r="D605" s="102"/>
      <c r="E605" s="102"/>
      <c r="F605" s="102"/>
      <c r="G605" s="102"/>
      <c r="H605" s="102"/>
      <c r="I605" s="102"/>
      <c r="J605" s="102"/>
    </row>
    <row r="606" spans="4:10">
      <c r="D606" s="102"/>
      <c r="E606" s="102"/>
      <c r="F606" s="102"/>
      <c r="G606" s="102"/>
      <c r="H606" s="102"/>
      <c r="I606" s="102"/>
      <c r="J606" s="102"/>
    </row>
    <row r="607" spans="4:10">
      <c r="D607" s="102"/>
      <c r="E607" s="102"/>
      <c r="F607" s="102"/>
      <c r="G607" s="102"/>
      <c r="H607" s="102"/>
      <c r="I607" s="102"/>
      <c r="J607" s="102"/>
    </row>
    <row r="608" spans="4:10">
      <c r="D608" s="102"/>
      <c r="E608" s="102"/>
      <c r="F608" s="102"/>
      <c r="G608" s="102"/>
      <c r="H608" s="102"/>
      <c r="I608" s="102"/>
      <c r="J608" s="102"/>
    </row>
    <row r="609" spans="4:10">
      <c r="D609" s="102"/>
      <c r="E609" s="102"/>
      <c r="F609" s="102"/>
      <c r="G609" s="102"/>
      <c r="H609" s="102"/>
      <c r="I609" s="102"/>
      <c r="J609" s="102"/>
    </row>
    <row r="610" spans="4:10">
      <c r="D610" s="102"/>
      <c r="E610" s="102"/>
      <c r="F610" s="102"/>
      <c r="G610" s="102"/>
      <c r="H610" s="102"/>
      <c r="I610" s="102"/>
      <c r="J610" s="102"/>
    </row>
    <row r="611" spans="4:10">
      <c r="D611" s="102"/>
      <c r="E611" s="102"/>
      <c r="F611" s="102"/>
      <c r="G611" s="102"/>
      <c r="H611" s="102"/>
      <c r="I611" s="102"/>
      <c r="J611" s="102"/>
    </row>
    <row r="612" spans="4:10">
      <c r="D612" s="102"/>
      <c r="E612" s="102"/>
      <c r="F612" s="102"/>
      <c r="G612" s="102"/>
      <c r="H612" s="102"/>
      <c r="I612" s="102"/>
      <c r="J612" s="102"/>
    </row>
    <row r="613" spans="4:10">
      <c r="D613" s="102"/>
      <c r="E613" s="102"/>
      <c r="F613" s="102"/>
      <c r="G613" s="102"/>
      <c r="H613" s="102"/>
      <c r="I613" s="102"/>
      <c r="J613" s="102"/>
    </row>
    <row r="614" spans="4:10">
      <c r="D614" s="102"/>
      <c r="E614" s="102"/>
      <c r="F614" s="102"/>
      <c r="G614" s="102"/>
      <c r="H614" s="102"/>
      <c r="I614" s="102"/>
      <c r="J614" s="102"/>
    </row>
    <row r="615" spans="4:10">
      <c r="D615" s="102"/>
      <c r="E615" s="102"/>
      <c r="F615" s="102"/>
      <c r="G615" s="102"/>
      <c r="H615" s="102"/>
      <c r="I615" s="102"/>
      <c r="J615" s="102"/>
    </row>
    <row r="616" spans="4:10">
      <c r="D616" s="102"/>
      <c r="E616" s="102"/>
      <c r="F616" s="102"/>
      <c r="G616" s="102"/>
      <c r="H616" s="102"/>
      <c r="I616" s="102"/>
      <c r="J616" s="102"/>
    </row>
    <row r="617" spans="4:10">
      <c r="D617" s="102"/>
      <c r="E617" s="102"/>
      <c r="F617" s="102"/>
      <c r="G617" s="102"/>
      <c r="H617" s="102"/>
      <c r="I617" s="102"/>
      <c r="J617" s="102"/>
    </row>
    <row r="618" spans="4:10">
      <c r="D618" s="102"/>
      <c r="E618" s="102"/>
      <c r="F618" s="102"/>
      <c r="G618" s="102"/>
      <c r="H618" s="102"/>
      <c r="I618" s="102"/>
      <c r="J618" s="102"/>
    </row>
    <row r="619" spans="4:10">
      <c r="D619" s="102"/>
      <c r="E619" s="102"/>
      <c r="F619" s="102"/>
      <c r="G619" s="102"/>
      <c r="H619" s="102"/>
      <c r="I619" s="102"/>
      <c r="J619" s="102"/>
    </row>
    <row r="620" spans="4:10">
      <c r="D620" s="102"/>
      <c r="E620" s="102"/>
      <c r="F620" s="102"/>
      <c r="G620" s="102"/>
      <c r="H620" s="102"/>
      <c r="I620" s="102"/>
      <c r="J620" s="102"/>
    </row>
    <row r="621" spans="4:10">
      <c r="D621" s="102"/>
      <c r="E621" s="102"/>
      <c r="F621" s="102"/>
      <c r="G621" s="102"/>
      <c r="H621" s="102"/>
      <c r="I621" s="102"/>
      <c r="J621" s="102"/>
    </row>
    <row r="622" spans="4:10">
      <c r="D622" s="102"/>
      <c r="E622" s="102"/>
      <c r="F622" s="102"/>
      <c r="G622" s="102"/>
      <c r="H622" s="102"/>
      <c r="I622" s="102"/>
      <c r="J622" s="102"/>
    </row>
    <row r="623" spans="4:10">
      <c r="D623" s="102"/>
      <c r="E623" s="102"/>
      <c r="F623" s="102"/>
      <c r="G623" s="102"/>
      <c r="H623" s="102"/>
      <c r="I623" s="102"/>
      <c r="J623" s="102"/>
    </row>
    <row r="624" spans="4:10">
      <c r="D624" s="102"/>
      <c r="E624" s="102"/>
      <c r="F624" s="102"/>
      <c r="G624" s="102"/>
      <c r="H624" s="102"/>
      <c r="I624" s="102"/>
      <c r="J624" s="102"/>
    </row>
    <row r="625" spans="4:10">
      <c r="D625" s="102"/>
      <c r="E625" s="102"/>
      <c r="F625" s="102"/>
      <c r="G625" s="102"/>
      <c r="H625" s="102"/>
      <c r="I625" s="102"/>
      <c r="J625" s="102"/>
    </row>
    <row r="626" spans="4:10">
      <c r="D626" s="102"/>
      <c r="E626" s="102"/>
      <c r="F626" s="102"/>
      <c r="G626" s="102"/>
      <c r="H626" s="102"/>
      <c r="I626" s="102"/>
      <c r="J626" s="102"/>
    </row>
    <row r="627" spans="4:10">
      <c r="D627" s="102"/>
      <c r="E627" s="102"/>
      <c r="F627" s="102"/>
      <c r="G627" s="102"/>
      <c r="H627" s="102"/>
      <c r="I627" s="102"/>
      <c r="J627" s="102"/>
    </row>
    <row r="628" spans="4:10">
      <c r="D628" s="102"/>
      <c r="E628" s="102"/>
      <c r="F628" s="102"/>
      <c r="G628" s="102"/>
      <c r="H628" s="102"/>
      <c r="I628" s="102"/>
      <c r="J628" s="102"/>
    </row>
    <row r="629" spans="4:10">
      <c r="D629" s="102"/>
      <c r="E629" s="102"/>
      <c r="F629" s="102"/>
      <c r="G629" s="102"/>
      <c r="H629" s="102"/>
      <c r="I629" s="102"/>
      <c r="J629" s="102"/>
    </row>
    <row r="630" spans="4:10">
      <c r="D630" s="102"/>
      <c r="E630" s="102"/>
      <c r="F630" s="102"/>
      <c r="G630" s="102"/>
      <c r="H630" s="102"/>
      <c r="I630" s="102"/>
      <c r="J630" s="102"/>
    </row>
    <row r="631" spans="4:10">
      <c r="D631" s="102"/>
      <c r="E631" s="102"/>
      <c r="F631" s="102"/>
      <c r="G631" s="102"/>
      <c r="H631" s="102"/>
      <c r="I631" s="102"/>
      <c r="J631" s="102"/>
    </row>
    <row r="632" spans="4:10">
      <c r="D632" s="102"/>
      <c r="E632" s="102"/>
      <c r="F632" s="102"/>
      <c r="G632" s="102"/>
      <c r="H632" s="102"/>
      <c r="I632" s="102"/>
      <c r="J632" s="102"/>
    </row>
    <row r="633" spans="4:10">
      <c r="D633" s="102"/>
      <c r="E633" s="102"/>
      <c r="F633" s="102"/>
      <c r="G633" s="102"/>
      <c r="H633" s="102"/>
      <c r="I633" s="102"/>
      <c r="J633" s="102"/>
    </row>
    <row r="634" spans="4:10">
      <c r="D634" s="102"/>
      <c r="E634" s="102"/>
      <c r="F634" s="102"/>
      <c r="G634" s="102"/>
      <c r="H634" s="102"/>
      <c r="I634" s="102"/>
      <c r="J634" s="102"/>
    </row>
    <row r="635" spans="4:10">
      <c r="D635" s="102"/>
      <c r="E635" s="102"/>
      <c r="F635" s="102"/>
      <c r="G635" s="102"/>
      <c r="H635" s="102"/>
      <c r="I635" s="102"/>
      <c r="J635" s="102"/>
    </row>
    <row r="636" spans="4:10">
      <c r="D636" s="102"/>
      <c r="E636" s="102"/>
      <c r="F636" s="102"/>
      <c r="G636" s="102"/>
      <c r="H636" s="102"/>
      <c r="I636" s="102"/>
      <c r="J636" s="102"/>
    </row>
    <row r="637" spans="4:10">
      <c r="D637" s="102"/>
      <c r="E637" s="102"/>
      <c r="F637" s="102"/>
      <c r="G637" s="102"/>
      <c r="H637" s="102"/>
      <c r="I637" s="102"/>
      <c r="J637" s="102"/>
    </row>
    <row r="638" spans="4:10">
      <c r="D638" s="102"/>
      <c r="E638" s="102"/>
      <c r="F638" s="102"/>
      <c r="G638" s="102"/>
      <c r="H638" s="102"/>
      <c r="I638" s="102"/>
      <c r="J638" s="102"/>
    </row>
    <row r="639" spans="4:10">
      <c r="D639" s="102"/>
      <c r="E639" s="102"/>
      <c r="F639" s="102"/>
      <c r="G639" s="102"/>
      <c r="H639" s="102"/>
      <c r="I639" s="102"/>
      <c r="J639" s="102"/>
    </row>
    <row r="640" spans="4:10">
      <c r="D640" s="102"/>
      <c r="E640" s="102"/>
      <c r="F640" s="102"/>
      <c r="G640" s="102"/>
      <c r="H640" s="102"/>
      <c r="I640" s="102"/>
      <c r="J640" s="102"/>
    </row>
    <row r="641" spans="4:10">
      <c r="D641" s="102"/>
      <c r="E641" s="102"/>
      <c r="F641" s="102"/>
      <c r="G641" s="102"/>
      <c r="H641" s="102"/>
      <c r="I641" s="102"/>
      <c r="J641" s="102"/>
    </row>
    <row r="642" spans="4:10">
      <c r="D642" s="102"/>
      <c r="E642" s="102"/>
      <c r="F642" s="102"/>
      <c r="G642" s="102"/>
      <c r="H642" s="102"/>
      <c r="I642" s="102"/>
      <c r="J642" s="102"/>
    </row>
    <row r="643" spans="4:10">
      <c r="D643" s="102"/>
      <c r="E643" s="102"/>
      <c r="F643" s="102"/>
      <c r="G643" s="102"/>
      <c r="H643" s="102"/>
      <c r="I643" s="102"/>
      <c r="J643" s="102"/>
    </row>
    <row r="644" spans="4:10">
      <c r="D644" s="102"/>
      <c r="E644" s="102"/>
      <c r="F644" s="102"/>
      <c r="G644" s="102"/>
      <c r="H644" s="102"/>
      <c r="I644" s="102"/>
      <c r="J644" s="102"/>
    </row>
    <row r="645" spans="4:10">
      <c r="D645" s="102"/>
      <c r="E645" s="102"/>
      <c r="F645" s="102"/>
      <c r="G645" s="102"/>
      <c r="H645" s="102"/>
      <c r="I645" s="102"/>
      <c r="J645" s="102"/>
    </row>
    <row r="646" spans="4:10">
      <c r="D646" s="102"/>
      <c r="E646" s="102"/>
      <c r="F646" s="102"/>
      <c r="G646" s="102"/>
      <c r="H646" s="102"/>
      <c r="I646" s="102"/>
      <c r="J646" s="102"/>
    </row>
    <row r="647" spans="4:10">
      <c r="D647" s="102"/>
      <c r="E647" s="102"/>
      <c r="F647" s="102"/>
      <c r="G647" s="102"/>
      <c r="H647" s="102"/>
      <c r="I647" s="102"/>
      <c r="J647" s="102"/>
    </row>
    <row r="648" spans="4:10">
      <c r="D648" s="102"/>
      <c r="E648" s="102"/>
      <c r="F648" s="102"/>
      <c r="G648" s="102"/>
      <c r="H648" s="102"/>
      <c r="I648" s="102"/>
      <c r="J648" s="102"/>
    </row>
    <row r="649" spans="4:10">
      <c r="D649" s="102"/>
      <c r="E649" s="102"/>
      <c r="F649" s="102"/>
      <c r="G649" s="102"/>
      <c r="H649" s="102"/>
      <c r="I649" s="102"/>
      <c r="J649" s="102"/>
    </row>
    <row r="650" spans="4:10">
      <c r="D650" s="102"/>
      <c r="E650" s="102"/>
      <c r="F650" s="102"/>
      <c r="G650" s="102"/>
      <c r="H650" s="102"/>
      <c r="I650" s="102"/>
      <c r="J650" s="102"/>
    </row>
    <row r="651" spans="4:10">
      <c r="D651" s="102"/>
      <c r="E651" s="102"/>
      <c r="F651" s="102"/>
      <c r="G651" s="102"/>
      <c r="H651" s="102"/>
      <c r="I651" s="102"/>
      <c r="J651" s="102"/>
    </row>
    <row r="652" spans="4:10">
      <c r="D652" s="102"/>
      <c r="E652" s="102"/>
      <c r="F652" s="102"/>
      <c r="G652" s="102"/>
      <c r="H652" s="102"/>
      <c r="I652" s="102"/>
      <c r="J652" s="102"/>
    </row>
    <row r="653" spans="4:10">
      <c r="D653" s="102"/>
      <c r="E653" s="102"/>
      <c r="F653" s="102"/>
      <c r="G653" s="102"/>
      <c r="H653" s="102"/>
      <c r="I653" s="102"/>
      <c r="J653" s="102"/>
    </row>
    <row r="654" spans="4:10">
      <c r="D654" s="102"/>
      <c r="E654" s="102"/>
      <c r="F654" s="102"/>
      <c r="G654" s="102"/>
      <c r="H654" s="102"/>
      <c r="I654" s="102"/>
      <c r="J654" s="102"/>
    </row>
    <row r="655" spans="4:10">
      <c r="D655" s="102"/>
      <c r="E655" s="102"/>
      <c r="F655" s="102"/>
      <c r="G655" s="102"/>
      <c r="H655" s="102"/>
      <c r="I655" s="102"/>
      <c r="J655" s="102"/>
    </row>
    <row r="656" spans="4:10">
      <c r="D656" s="102"/>
      <c r="E656" s="102"/>
      <c r="F656" s="102"/>
      <c r="G656" s="102"/>
      <c r="H656" s="102"/>
      <c r="I656" s="102"/>
      <c r="J656" s="102"/>
    </row>
    <row r="657" spans="4:10">
      <c r="D657" s="102"/>
      <c r="E657" s="102"/>
      <c r="F657" s="102"/>
      <c r="G657" s="102"/>
      <c r="H657" s="102"/>
      <c r="I657" s="102"/>
      <c r="J657" s="102"/>
    </row>
    <row r="658" spans="4:10">
      <c r="D658" s="102"/>
      <c r="E658" s="102"/>
      <c r="F658" s="102"/>
      <c r="G658" s="102"/>
      <c r="H658" s="102"/>
      <c r="I658" s="102"/>
      <c r="J658" s="102"/>
    </row>
    <row r="659" spans="4:10">
      <c r="D659" s="102"/>
      <c r="E659" s="102"/>
      <c r="F659" s="102"/>
      <c r="G659" s="102"/>
      <c r="H659" s="102"/>
      <c r="I659" s="102"/>
      <c r="J659" s="102"/>
    </row>
    <row r="660" spans="4:10">
      <c r="D660" s="102"/>
      <c r="E660" s="102"/>
      <c r="F660" s="102"/>
      <c r="G660" s="102"/>
      <c r="H660" s="102"/>
      <c r="I660" s="102"/>
      <c r="J660" s="102"/>
    </row>
    <row r="661" spans="4:10">
      <c r="D661" s="102"/>
      <c r="E661" s="102"/>
      <c r="F661" s="102"/>
      <c r="G661" s="102"/>
      <c r="H661" s="102"/>
      <c r="I661" s="102"/>
      <c r="J661" s="102"/>
    </row>
    <row r="662" spans="4:10">
      <c r="D662" s="102"/>
      <c r="E662" s="102"/>
      <c r="F662" s="102"/>
      <c r="G662" s="102"/>
      <c r="H662" s="102"/>
      <c r="I662" s="102"/>
      <c r="J662" s="102"/>
    </row>
    <row r="663" spans="4:10">
      <c r="D663" s="102"/>
      <c r="E663" s="102"/>
      <c r="F663" s="102"/>
      <c r="G663" s="102"/>
      <c r="H663" s="102"/>
      <c r="I663" s="102"/>
      <c r="J663" s="102"/>
    </row>
    <row r="664" spans="4:10">
      <c r="D664" s="102"/>
      <c r="E664" s="102"/>
      <c r="F664" s="102"/>
      <c r="G664" s="102"/>
      <c r="H664" s="102"/>
      <c r="I664" s="102"/>
      <c r="J664" s="102"/>
    </row>
    <row r="665" spans="4:10">
      <c r="D665" s="102"/>
      <c r="E665" s="102"/>
      <c r="F665" s="102"/>
      <c r="G665" s="102"/>
      <c r="H665" s="102"/>
      <c r="I665" s="102"/>
      <c r="J665" s="102"/>
    </row>
    <row r="666" spans="4:10">
      <c r="D666" s="102"/>
      <c r="E666" s="102"/>
      <c r="F666" s="102"/>
      <c r="G666" s="102"/>
      <c r="H666" s="102"/>
      <c r="I666" s="102"/>
      <c r="J666" s="102"/>
    </row>
    <row r="667" spans="4:10">
      <c r="D667" s="102"/>
      <c r="E667" s="102"/>
      <c r="F667" s="102"/>
      <c r="G667" s="102"/>
      <c r="H667" s="102"/>
      <c r="I667" s="102"/>
      <c r="J667" s="102"/>
    </row>
    <row r="668" spans="4:10">
      <c r="D668" s="102"/>
      <c r="E668" s="102"/>
      <c r="F668" s="102"/>
      <c r="G668" s="102"/>
      <c r="H668" s="102"/>
      <c r="I668" s="102"/>
      <c r="J668" s="102"/>
    </row>
    <row r="669" spans="4:10">
      <c r="D669" s="102"/>
      <c r="E669" s="102"/>
      <c r="F669" s="102"/>
      <c r="G669" s="102"/>
      <c r="H669" s="102"/>
      <c r="I669" s="102"/>
      <c r="J669" s="102"/>
    </row>
    <row r="670" spans="4:10">
      <c r="D670" s="102"/>
      <c r="E670" s="102"/>
      <c r="F670" s="102"/>
      <c r="G670" s="102"/>
      <c r="H670" s="102"/>
      <c r="I670" s="102"/>
      <c r="J670" s="102"/>
    </row>
    <row r="671" spans="4:10">
      <c r="D671" s="102"/>
      <c r="E671" s="102"/>
      <c r="F671" s="102"/>
      <c r="G671" s="102"/>
      <c r="H671" s="102"/>
      <c r="I671" s="102"/>
      <c r="J671" s="102"/>
    </row>
    <row r="672" spans="4:10">
      <c r="D672" s="102"/>
      <c r="E672" s="102"/>
      <c r="F672" s="102"/>
      <c r="G672" s="102"/>
      <c r="H672" s="102"/>
      <c r="I672" s="102"/>
      <c r="J672" s="102"/>
    </row>
    <row r="673" spans="4:10">
      <c r="D673" s="102"/>
      <c r="E673" s="102"/>
      <c r="F673" s="102"/>
      <c r="G673" s="102"/>
      <c r="H673" s="102"/>
      <c r="I673" s="102"/>
      <c r="J673" s="102"/>
    </row>
    <row r="674" spans="4:10">
      <c r="D674" s="102"/>
      <c r="E674" s="102"/>
      <c r="F674" s="102"/>
      <c r="G674" s="102"/>
      <c r="H674" s="102"/>
      <c r="I674" s="102"/>
      <c r="J674" s="102"/>
    </row>
    <row r="675" spans="4:10">
      <c r="D675" s="102"/>
      <c r="E675" s="102"/>
      <c r="F675" s="102"/>
      <c r="G675" s="102"/>
      <c r="H675" s="102"/>
      <c r="I675" s="102"/>
      <c r="J675" s="102"/>
    </row>
    <row r="676" spans="4:10">
      <c r="D676" s="102"/>
      <c r="E676" s="102"/>
      <c r="F676" s="102"/>
      <c r="G676" s="102"/>
      <c r="H676" s="102"/>
      <c r="I676" s="102"/>
      <c r="J676" s="102"/>
    </row>
    <row r="677" spans="4:10">
      <c r="D677" s="102"/>
      <c r="E677" s="102"/>
      <c r="F677" s="102"/>
      <c r="G677" s="102"/>
      <c r="H677" s="102"/>
      <c r="I677" s="102"/>
      <c r="J677" s="102"/>
    </row>
    <row r="678" spans="4:10">
      <c r="D678" s="102"/>
      <c r="E678" s="102"/>
      <c r="F678" s="102"/>
      <c r="G678" s="102"/>
      <c r="H678" s="102"/>
      <c r="I678" s="102"/>
      <c r="J678" s="102"/>
    </row>
    <row r="679" spans="4:10">
      <c r="D679" s="102"/>
      <c r="E679" s="102"/>
      <c r="F679" s="102"/>
      <c r="G679" s="102"/>
      <c r="H679" s="102"/>
      <c r="I679" s="102"/>
      <c r="J679" s="102"/>
    </row>
    <row r="680" spans="4:10">
      <c r="D680" s="102"/>
      <c r="E680" s="102"/>
      <c r="F680" s="102"/>
      <c r="G680" s="102"/>
      <c r="H680" s="102"/>
      <c r="I680" s="102"/>
      <c r="J680" s="102"/>
    </row>
    <row r="681" spans="4:10">
      <c r="D681" s="102"/>
      <c r="E681" s="102"/>
      <c r="F681" s="102"/>
      <c r="G681" s="102"/>
      <c r="H681" s="102"/>
      <c r="I681" s="102"/>
      <c r="J681" s="102"/>
    </row>
    <row r="682" spans="4:10">
      <c r="D682" s="102"/>
      <c r="E682" s="102"/>
      <c r="F682" s="102"/>
      <c r="G682" s="102"/>
      <c r="H682" s="102"/>
      <c r="I682" s="102"/>
      <c r="J682" s="102"/>
    </row>
    <row r="683" spans="4:10">
      <c r="D683" s="102"/>
      <c r="E683" s="102"/>
      <c r="F683" s="102"/>
      <c r="G683" s="102"/>
      <c r="H683" s="102"/>
      <c r="I683" s="102"/>
      <c r="J683" s="102"/>
    </row>
    <row r="684" spans="4:10">
      <c r="D684" s="102"/>
      <c r="E684" s="102"/>
      <c r="F684" s="102"/>
      <c r="G684" s="102"/>
      <c r="H684" s="102"/>
      <c r="I684" s="102"/>
      <c r="J684" s="102"/>
    </row>
    <row r="685" spans="4:10">
      <c r="D685" s="102"/>
      <c r="E685" s="102"/>
      <c r="F685" s="102"/>
      <c r="G685" s="102"/>
      <c r="H685" s="102"/>
      <c r="I685" s="102"/>
      <c r="J685" s="102"/>
    </row>
    <row r="686" spans="4:10">
      <c r="D686" s="102"/>
      <c r="E686" s="102"/>
      <c r="F686" s="102"/>
      <c r="G686" s="102"/>
      <c r="H686" s="102"/>
      <c r="I686" s="102"/>
      <c r="J686" s="102"/>
    </row>
    <row r="687" spans="4:10">
      <c r="D687" s="102"/>
      <c r="E687" s="102"/>
      <c r="F687" s="102"/>
      <c r="G687" s="102"/>
      <c r="H687" s="102"/>
      <c r="I687" s="102"/>
      <c r="J687" s="102"/>
    </row>
    <row r="688" spans="4:10">
      <c r="D688" s="102"/>
      <c r="E688" s="102"/>
      <c r="F688" s="102"/>
      <c r="G688" s="102"/>
      <c r="H688" s="102"/>
      <c r="I688" s="102"/>
      <c r="J688" s="102"/>
    </row>
    <row r="689" spans="4:10">
      <c r="D689" s="102"/>
      <c r="E689" s="102"/>
      <c r="F689" s="102"/>
      <c r="G689" s="102"/>
      <c r="H689" s="102"/>
      <c r="I689" s="102"/>
      <c r="J689" s="102"/>
    </row>
    <row r="690" spans="4:10">
      <c r="D690" s="102"/>
      <c r="E690" s="102"/>
      <c r="F690" s="102"/>
      <c r="G690" s="102"/>
      <c r="H690" s="102"/>
      <c r="I690" s="102"/>
      <c r="J690" s="102"/>
    </row>
    <row r="691" spans="4:10">
      <c r="D691" s="102"/>
      <c r="E691" s="102"/>
      <c r="F691" s="102"/>
      <c r="G691" s="102"/>
      <c r="H691" s="102"/>
      <c r="I691" s="102"/>
      <c r="J691" s="102"/>
    </row>
    <row r="692" spans="4:10">
      <c r="D692" s="102"/>
      <c r="E692" s="102"/>
      <c r="F692" s="102"/>
      <c r="G692" s="102"/>
      <c r="H692" s="102"/>
      <c r="I692" s="102"/>
      <c r="J692" s="102"/>
    </row>
    <row r="693" spans="4:10">
      <c r="D693" s="102"/>
      <c r="E693" s="102"/>
      <c r="F693" s="102"/>
      <c r="G693" s="102"/>
      <c r="H693" s="102"/>
      <c r="I693" s="102"/>
      <c r="J693" s="102"/>
    </row>
    <row r="694" spans="4:10">
      <c r="D694" s="102"/>
      <c r="E694" s="102"/>
      <c r="F694" s="102"/>
      <c r="G694" s="102"/>
      <c r="H694" s="102"/>
      <c r="I694" s="102"/>
      <c r="J694" s="102"/>
    </row>
    <row r="695" spans="4:10">
      <c r="D695" s="102"/>
      <c r="E695" s="102"/>
      <c r="F695" s="102"/>
      <c r="G695" s="102"/>
      <c r="H695" s="102"/>
      <c r="I695" s="102"/>
      <c r="J695" s="102"/>
    </row>
    <row r="696" spans="4:10">
      <c r="D696" s="102"/>
      <c r="E696" s="102"/>
      <c r="F696" s="102"/>
      <c r="G696" s="102"/>
      <c r="H696" s="102"/>
      <c r="I696" s="102"/>
      <c r="J696" s="102"/>
    </row>
    <row r="697" spans="4:10">
      <c r="D697" s="102"/>
      <c r="E697" s="102"/>
      <c r="F697" s="102"/>
      <c r="G697" s="102"/>
      <c r="H697" s="102"/>
      <c r="I697" s="102"/>
      <c r="J697" s="102"/>
    </row>
    <row r="698" spans="4:10">
      <c r="D698" s="102"/>
      <c r="E698" s="102"/>
      <c r="F698" s="102"/>
      <c r="G698" s="102"/>
      <c r="H698" s="102"/>
      <c r="I698" s="102"/>
      <c r="J698" s="102"/>
    </row>
    <row r="699" spans="4:10">
      <c r="D699" s="102"/>
      <c r="E699" s="102"/>
      <c r="F699" s="102"/>
      <c r="G699" s="102"/>
      <c r="H699" s="102"/>
      <c r="I699" s="102"/>
      <c r="J699" s="102"/>
    </row>
    <row r="700" spans="4:10">
      <c r="D700" s="102"/>
      <c r="E700" s="102"/>
      <c r="F700" s="102"/>
      <c r="G700" s="102"/>
      <c r="H700" s="102"/>
      <c r="I700" s="102"/>
      <c r="J700" s="102"/>
    </row>
    <row r="701" spans="4:10">
      <c r="D701" s="102"/>
      <c r="E701" s="102"/>
      <c r="F701" s="102"/>
      <c r="G701" s="102"/>
      <c r="H701" s="102"/>
      <c r="I701" s="102"/>
      <c r="J701" s="102"/>
    </row>
    <row r="702" spans="4:10">
      <c r="D702" s="102"/>
      <c r="E702" s="102"/>
      <c r="F702" s="102"/>
      <c r="G702" s="102"/>
      <c r="H702" s="102"/>
      <c r="I702" s="102"/>
      <c r="J702" s="102"/>
    </row>
    <row r="703" spans="4:10">
      <c r="D703" s="102"/>
      <c r="E703" s="102"/>
      <c r="F703" s="102"/>
      <c r="G703" s="102"/>
      <c r="H703" s="102"/>
      <c r="I703" s="102"/>
      <c r="J703" s="102"/>
    </row>
    <row r="704" spans="4:10">
      <c r="D704" s="102"/>
      <c r="E704" s="102"/>
      <c r="F704" s="102"/>
      <c r="G704" s="102"/>
      <c r="H704" s="102"/>
      <c r="I704" s="102"/>
      <c r="J704" s="102"/>
    </row>
    <row r="705" spans="4:10">
      <c r="D705" s="102"/>
      <c r="E705" s="102"/>
      <c r="F705" s="102"/>
      <c r="G705" s="102"/>
      <c r="H705" s="102"/>
      <c r="I705" s="102"/>
      <c r="J705" s="102"/>
    </row>
    <row r="706" spans="4:10">
      <c r="D706" s="102"/>
      <c r="E706" s="102"/>
      <c r="F706" s="102"/>
      <c r="G706" s="102"/>
      <c r="H706" s="102"/>
      <c r="I706" s="102"/>
      <c r="J706" s="102"/>
    </row>
    <row r="707" spans="4:10">
      <c r="D707" s="102"/>
      <c r="E707" s="102"/>
      <c r="F707" s="102"/>
      <c r="G707" s="102"/>
      <c r="H707" s="102"/>
      <c r="I707" s="102"/>
      <c r="J707" s="102"/>
    </row>
    <row r="708" spans="4:10">
      <c r="D708" s="102"/>
      <c r="E708" s="102"/>
      <c r="F708" s="102"/>
      <c r="G708" s="102"/>
      <c r="H708" s="102"/>
      <c r="I708" s="102"/>
      <c r="J708" s="102"/>
    </row>
    <row r="709" spans="4:10">
      <c r="D709" s="102"/>
      <c r="E709" s="102"/>
      <c r="F709" s="102"/>
      <c r="G709" s="102"/>
      <c r="H709" s="102"/>
      <c r="I709" s="102"/>
      <c r="J709" s="102"/>
    </row>
    <row r="710" spans="4:10">
      <c r="D710" s="102"/>
      <c r="E710" s="102"/>
      <c r="F710" s="102"/>
      <c r="G710" s="102"/>
      <c r="H710" s="102"/>
      <c r="I710" s="102"/>
      <c r="J710" s="102"/>
    </row>
    <row r="711" spans="4:10">
      <c r="D711" s="102"/>
      <c r="E711" s="102"/>
      <c r="F711" s="102"/>
      <c r="G711" s="102"/>
      <c r="H711" s="102"/>
      <c r="I711" s="102"/>
      <c r="J711" s="102"/>
    </row>
    <row r="712" spans="4:10">
      <c r="D712" s="102"/>
      <c r="E712" s="102"/>
      <c r="F712" s="102"/>
      <c r="G712" s="102"/>
      <c r="H712" s="102"/>
      <c r="I712" s="102"/>
      <c r="J712" s="102"/>
    </row>
    <row r="713" spans="4:10">
      <c r="D713" s="102"/>
      <c r="E713" s="102"/>
      <c r="F713" s="102"/>
      <c r="G713" s="102"/>
      <c r="H713" s="102"/>
      <c r="I713" s="102"/>
      <c r="J713" s="102"/>
    </row>
    <row r="714" spans="4:10">
      <c r="D714" s="102"/>
      <c r="E714" s="102"/>
      <c r="F714" s="102"/>
      <c r="G714" s="102"/>
      <c r="H714" s="102"/>
      <c r="I714" s="102"/>
      <c r="J714" s="102"/>
    </row>
    <row r="715" spans="4:10">
      <c r="D715" s="102"/>
      <c r="E715" s="102"/>
      <c r="F715" s="102"/>
      <c r="G715" s="102"/>
      <c r="H715" s="102"/>
      <c r="I715" s="102"/>
      <c r="J715" s="102"/>
    </row>
    <row r="716" spans="4:10">
      <c r="D716" s="102"/>
      <c r="E716" s="102"/>
      <c r="F716" s="102"/>
      <c r="G716" s="102"/>
      <c r="H716" s="102"/>
      <c r="I716" s="102"/>
      <c r="J716" s="102"/>
    </row>
    <row r="717" spans="4:10">
      <c r="D717" s="102"/>
      <c r="E717" s="102"/>
      <c r="F717" s="102"/>
      <c r="G717" s="102"/>
      <c r="H717" s="102"/>
      <c r="I717" s="102"/>
      <c r="J717" s="102"/>
    </row>
    <row r="718" spans="4:10">
      <c r="D718" s="102"/>
      <c r="E718" s="102"/>
      <c r="F718" s="102"/>
      <c r="G718" s="102"/>
      <c r="H718" s="102"/>
      <c r="I718" s="102"/>
      <c r="J718" s="102"/>
    </row>
    <row r="719" spans="4:10">
      <c r="D719" s="102"/>
      <c r="E719" s="102"/>
      <c r="F719" s="102"/>
      <c r="G719" s="102"/>
      <c r="H719" s="102"/>
      <c r="I719" s="102"/>
      <c r="J719" s="102"/>
    </row>
    <row r="720" spans="4:10">
      <c r="D720" s="102"/>
      <c r="E720" s="102"/>
      <c r="F720" s="102"/>
      <c r="G720" s="102"/>
      <c r="H720" s="102"/>
      <c r="I720" s="102"/>
      <c r="J720" s="102"/>
    </row>
    <row r="721" spans="4:10">
      <c r="D721" s="102"/>
      <c r="E721" s="102"/>
      <c r="F721" s="102"/>
      <c r="G721" s="102"/>
      <c r="H721" s="102"/>
      <c r="I721" s="102"/>
      <c r="J721" s="102"/>
    </row>
    <row r="722" spans="4:10">
      <c r="D722" s="102"/>
      <c r="E722" s="102"/>
      <c r="F722" s="102"/>
      <c r="G722" s="102"/>
      <c r="H722" s="102"/>
      <c r="I722" s="102"/>
      <c r="J722" s="102"/>
    </row>
    <row r="723" spans="4:10">
      <c r="D723" s="102"/>
      <c r="E723" s="102"/>
      <c r="F723" s="102"/>
      <c r="G723" s="102"/>
      <c r="H723" s="102"/>
      <c r="I723" s="102"/>
      <c r="J723" s="102"/>
    </row>
    <row r="724" spans="4:10">
      <c r="D724" s="102"/>
      <c r="E724" s="102"/>
      <c r="F724" s="102"/>
      <c r="G724" s="102"/>
      <c r="H724" s="102"/>
      <c r="I724" s="102"/>
      <c r="J724" s="102"/>
    </row>
    <row r="725" spans="4:10">
      <c r="D725" s="102"/>
      <c r="E725" s="102"/>
      <c r="F725" s="102"/>
      <c r="G725" s="102"/>
      <c r="H725" s="102"/>
      <c r="I725" s="102"/>
      <c r="J725" s="102"/>
    </row>
    <row r="726" spans="4:10">
      <c r="D726" s="102"/>
      <c r="E726" s="102"/>
      <c r="F726" s="102"/>
      <c r="G726" s="102"/>
      <c r="H726" s="102"/>
      <c r="I726" s="102"/>
      <c r="J726" s="102"/>
    </row>
    <row r="727" spans="4:10">
      <c r="D727" s="102"/>
      <c r="E727" s="102"/>
      <c r="F727" s="102"/>
      <c r="G727" s="102"/>
      <c r="H727" s="102"/>
      <c r="I727" s="102"/>
      <c r="J727" s="102"/>
    </row>
    <row r="728" spans="4:10">
      <c r="D728" s="102"/>
      <c r="E728" s="102"/>
      <c r="F728" s="102"/>
      <c r="G728" s="102"/>
      <c r="H728" s="102"/>
      <c r="I728" s="102"/>
      <c r="J728" s="102"/>
    </row>
    <row r="729" spans="4:10">
      <c r="D729" s="102"/>
      <c r="E729" s="102"/>
      <c r="F729" s="102"/>
      <c r="G729" s="102"/>
      <c r="H729" s="102"/>
      <c r="I729" s="102"/>
      <c r="J729" s="102"/>
    </row>
    <row r="730" spans="4:10">
      <c r="D730" s="102"/>
      <c r="E730" s="102"/>
      <c r="F730" s="102"/>
      <c r="G730" s="102"/>
      <c r="H730" s="102"/>
      <c r="I730" s="102"/>
      <c r="J730" s="102"/>
    </row>
    <row r="731" spans="4:10">
      <c r="D731" s="102"/>
      <c r="E731" s="102"/>
      <c r="F731" s="102"/>
      <c r="G731" s="102"/>
      <c r="H731" s="102"/>
      <c r="I731" s="102"/>
      <c r="J731" s="102"/>
    </row>
    <row r="732" spans="4:10">
      <c r="D732" s="102"/>
      <c r="E732" s="102"/>
      <c r="F732" s="102"/>
      <c r="G732" s="102"/>
      <c r="H732" s="102"/>
      <c r="I732" s="102"/>
      <c r="J732" s="102"/>
    </row>
    <row r="733" spans="4:10">
      <c r="D733" s="102"/>
      <c r="E733" s="102"/>
      <c r="F733" s="102"/>
      <c r="G733" s="102"/>
      <c r="H733" s="102"/>
      <c r="I733" s="102"/>
      <c r="J733" s="102"/>
    </row>
    <row r="734" spans="4:10">
      <c r="D734" s="102"/>
      <c r="E734" s="102"/>
      <c r="F734" s="102"/>
      <c r="G734" s="102"/>
      <c r="H734" s="102"/>
      <c r="I734" s="102"/>
      <c r="J734" s="102"/>
    </row>
    <row r="735" spans="4:10">
      <c r="D735" s="102"/>
      <c r="E735" s="102"/>
      <c r="F735" s="102"/>
      <c r="G735" s="102"/>
      <c r="H735" s="102"/>
      <c r="I735" s="102"/>
      <c r="J735" s="102"/>
    </row>
    <row r="736" spans="4:10">
      <c r="D736" s="102"/>
      <c r="E736" s="102"/>
      <c r="F736" s="102"/>
      <c r="G736" s="102"/>
      <c r="H736" s="102"/>
      <c r="I736" s="102"/>
      <c r="J736" s="102"/>
    </row>
    <row r="737" spans="4:10">
      <c r="D737" s="102"/>
      <c r="E737" s="102"/>
      <c r="F737" s="102"/>
      <c r="G737" s="102"/>
      <c r="H737" s="102"/>
      <c r="I737" s="102"/>
      <c r="J737" s="102"/>
    </row>
    <row r="738" spans="4:10">
      <c r="D738" s="102"/>
      <c r="E738" s="102"/>
      <c r="F738" s="102"/>
      <c r="G738" s="102"/>
      <c r="H738" s="102"/>
      <c r="I738" s="102"/>
      <c r="J738" s="102"/>
    </row>
    <row r="739" spans="4:10">
      <c r="D739" s="102"/>
      <c r="E739" s="102"/>
      <c r="F739" s="102"/>
      <c r="G739" s="102"/>
      <c r="H739" s="102"/>
      <c r="I739" s="102"/>
      <c r="J739" s="102"/>
    </row>
    <row r="740" spans="4:10">
      <c r="D740" s="102"/>
      <c r="E740" s="102"/>
      <c r="F740" s="102"/>
      <c r="G740" s="102"/>
      <c r="H740" s="102"/>
      <c r="I740" s="102"/>
      <c r="J740" s="102"/>
    </row>
    <row r="741" spans="4:10">
      <c r="D741" s="102"/>
      <c r="E741" s="102"/>
      <c r="F741" s="102"/>
      <c r="G741" s="102"/>
      <c r="H741" s="102"/>
      <c r="I741" s="102"/>
      <c r="J741" s="102"/>
    </row>
    <row r="742" spans="4:10">
      <c r="D742" s="102"/>
      <c r="E742" s="102"/>
      <c r="F742" s="102"/>
      <c r="G742" s="102"/>
      <c r="H742" s="102"/>
      <c r="I742" s="102"/>
      <c r="J742" s="102"/>
    </row>
    <row r="743" spans="4:10">
      <c r="D743" s="102"/>
      <c r="E743" s="102"/>
      <c r="F743" s="102"/>
      <c r="G743" s="102"/>
      <c r="H743" s="102"/>
      <c r="I743" s="102"/>
      <c r="J743" s="102"/>
    </row>
    <row r="744" spans="4:10">
      <c r="D744" s="102"/>
      <c r="E744" s="102"/>
      <c r="F744" s="102"/>
      <c r="G744" s="102"/>
      <c r="H744" s="102"/>
      <c r="I744" s="102"/>
      <c r="J744" s="102"/>
    </row>
    <row r="745" spans="4:10">
      <c r="D745" s="102"/>
      <c r="E745" s="102"/>
      <c r="F745" s="102"/>
      <c r="G745" s="102"/>
      <c r="H745" s="102"/>
      <c r="I745" s="102"/>
      <c r="J745" s="102"/>
    </row>
    <row r="746" spans="4:10">
      <c r="D746" s="102"/>
      <c r="E746" s="102"/>
      <c r="F746" s="102"/>
      <c r="G746" s="102"/>
      <c r="H746" s="102"/>
      <c r="I746" s="102"/>
      <c r="J746" s="102"/>
    </row>
    <row r="747" spans="4:10">
      <c r="D747" s="102"/>
      <c r="E747" s="102"/>
      <c r="F747" s="102"/>
      <c r="G747" s="102"/>
      <c r="H747" s="102"/>
      <c r="I747" s="102"/>
      <c r="J747" s="102"/>
    </row>
    <row r="748" spans="4:10">
      <c r="D748" s="102"/>
      <c r="E748" s="102"/>
      <c r="F748" s="102"/>
      <c r="G748" s="102"/>
      <c r="H748" s="102"/>
      <c r="I748" s="102"/>
      <c r="J748" s="102"/>
    </row>
    <row r="749" spans="4:10">
      <c r="D749" s="102"/>
      <c r="E749" s="102"/>
      <c r="F749" s="102"/>
      <c r="G749" s="102"/>
      <c r="H749" s="102"/>
      <c r="I749" s="102"/>
      <c r="J749" s="102"/>
    </row>
    <row r="750" spans="4:10">
      <c r="D750" s="102"/>
      <c r="E750" s="102"/>
      <c r="F750" s="102"/>
      <c r="G750" s="102"/>
      <c r="H750" s="102"/>
      <c r="I750" s="102"/>
      <c r="J750" s="102"/>
    </row>
    <row r="751" spans="4:10">
      <c r="D751" s="102"/>
      <c r="E751" s="102"/>
      <c r="F751" s="102"/>
      <c r="G751" s="102"/>
      <c r="H751" s="102"/>
      <c r="I751" s="102"/>
      <c r="J751" s="102"/>
    </row>
    <row r="752" spans="4:10">
      <c r="D752" s="102"/>
      <c r="E752" s="102"/>
      <c r="F752" s="102"/>
      <c r="G752" s="102"/>
      <c r="H752" s="102"/>
      <c r="I752" s="102"/>
      <c r="J752" s="102"/>
    </row>
    <row r="753" spans="4:10">
      <c r="D753" s="102"/>
      <c r="E753" s="102"/>
      <c r="F753" s="102"/>
      <c r="G753" s="102"/>
      <c r="H753" s="102"/>
      <c r="I753" s="102"/>
      <c r="J753" s="102"/>
    </row>
    <row r="754" spans="4:10">
      <c r="D754" s="102"/>
      <c r="E754" s="102"/>
      <c r="F754" s="102"/>
      <c r="G754" s="102"/>
      <c r="H754" s="102"/>
      <c r="I754" s="102"/>
      <c r="J754" s="102"/>
    </row>
    <row r="755" spans="4:10">
      <c r="D755" s="102"/>
      <c r="E755" s="102"/>
      <c r="F755" s="102"/>
      <c r="G755" s="102"/>
      <c r="H755" s="102"/>
      <c r="I755" s="102"/>
      <c r="J755" s="102"/>
    </row>
    <row r="756" spans="4:10">
      <c r="D756" s="102"/>
      <c r="E756" s="102"/>
      <c r="F756" s="102"/>
      <c r="G756" s="102"/>
      <c r="H756" s="102"/>
      <c r="I756" s="102"/>
      <c r="J756" s="102"/>
    </row>
    <row r="757" spans="4:10">
      <c r="D757" s="102"/>
      <c r="E757" s="102"/>
      <c r="F757" s="102"/>
      <c r="G757" s="102"/>
      <c r="H757" s="102"/>
      <c r="I757" s="102"/>
      <c r="J757" s="102"/>
    </row>
    <row r="758" spans="4:10">
      <c r="D758" s="102"/>
      <c r="E758" s="102"/>
      <c r="F758" s="102"/>
      <c r="G758" s="102"/>
      <c r="H758" s="102"/>
      <c r="I758" s="102"/>
      <c r="J758" s="102"/>
    </row>
    <row r="759" spans="4:10">
      <c r="D759" s="102"/>
      <c r="E759" s="102"/>
      <c r="F759" s="102"/>
      <c r="G759" s="102"/>
      <c r="H759" s="102"/>
      <c r="I759" s="102"/>
      <c r="J759" s="102"/>
    </row>
    <row r="760" spans="4:10">
      <c r="D760" s="102"/>
      <c r="E760" s="102"/>
      <c r="F760" s="102"/>
      <c r="G760" s="102"/>
      <c r="H760" s="102"/>
      <c r="I760" s="102"/>
      <c r="J760" s="102"/>
    </row>
    <row r="761" spans="4:10">
      <c r="D761" s="102"/>
      <c r="E761" s="102"/>
      <c r="F761" s="102"/>
      <c r="G761" s="102"/>
      <c r="H761" s="102"/>
      <c r="I761" s="102"/>
      <c r="J761" s="102"/>
    </row>
    <row r="762" spans="4:10">
      <c r="D762" s="102"/>
      <c r="E762" s="102"/>
      <c r="F762" s="102"/>
      <c r="G762" s="102"/>
      <c r="H762" s="102"/>
      <c r="I762" s="102"/>
      <c r="J762" s="102"/>
    </row>
    <row r="763" spans="4:10">
      <c r="D763" s="102"/>
      <c r="E763" s="102"/>
      <c r="F763" s="102"/>
      <c r="G763" s="102"/>
      <c r="H763" s="102"/>
      <c r="I763" s="102"/>
      <c r="J763" s="102"/>
    </row>
    <row r="764" spans="4:10">
      <c r="D764" s="102"/>
      <c r="E764" s="102"/>
      <c r="F764" s="102"/>
      <c r="G764" s="102"/>
      <c r="H764" s="102"/>
      <c r="I764" s="102"/>
      <c r="J764" s="102"/>
    </row>
    <row r="765" spans="4:10">
      <c r="D765" s="102"/>
      <c r="E765" s="102"/>
      <c r="F765" s="102"/>
      <c r="G765" s="102"/>
      <c r="H765" s="102"/>
      <c r="I765" s="102"/>
      <c r="J765" s="102"/>
    </row>
    <row r="766" spans="4:10">
      <c r="D766" s="102"/>
      <c r="E766" s="102"/>
      <c r="F766" s="102"/>
      <c r="G766" s="102"/>
      <c r="H766" s="102"/>
      <c r="I766" s="102"/>
      <c r="J766" s="102"/>
    </row>
    <row r="767" spans="4:10">
      <c r="D767" s="102"/>
      <c r="E767" s="102"/>
      <c r="F767" s="102"/>
      <c r="G767" s="102"/>
      <c r="H767" s="102"/>
      <c r="I767" s="102"/>
      <c r="J767" s="102"/>
    </row>
    <row r="768" spans="4:10">
      <c r="D768" s="102"/>
      <c r="E768" s="102"/>
      <c r="F768" s="102"/>
      <c r="G768" s="102"/>
      <c r="H768" s="102"/>
      <c r="I768" s="102"/>
      <c r="J768" s="102"/>
    </row>
    <row r="769" spans="4:10">
      <c r="D769" s="102"/>
      <c r="E769" s="102"/>
      <c r="F769" s="102"/>
      <c r="G769" s="102"/>
      <c r="H769" s="102"/>
      <c r="I769" s="102"/>
      <c r="J769" s="102"/>
    </row>
    <row r="770" spans="4:10">
      <c r="D770" s="102"/>
      <c r="E770" s="102"/>
      <c r="F770" s="102"/>
      <c r="G770" s="102"/>
      <c r="H770" s="102"/>
      <c r="I770" s="102"/>
      <c r="J770" s="102"/>
    </row>
    <row r="771" spans="4:10">
      <c r="D771" s="102"/>
      <c r="E771" s="102"/>
      <c r="F771" s="102"/>
      <c r="G771" s="102"/>
      <c r="H771" s="102"/>
      <c r="I771" s="102"/>
      <c r="J771" s="102"/>
    </row>
    <row r="772" spans="4:10">
      <c r="D772" s="102"/>
      <c r="E772" s="102"/>
      <c r="F772" s="102"/>
      <c r="G772" s="102"/>
      <c r="H772" s="102"/>
      <c r="I772" s="102"/>
      <c r="J772" s="102"/>
    </row>
    <row r="773" spans="4:10">
      <c r="D773" s="102"/>
      <c r="E773" s="102"/>
      <c r="F773" s="102"/>
      <c r="G773" s="102"/>
      <c r="H773" s="102"/>
      <c r="I773" s="102"/>
      <c r="J773" s="102"/>
    </row>
    <row r="774" spans="4:10">
      <c r="D774" s="102"/>
      <c r="E774" s="102"/>
      <c r="F774" s="102"/>
      <c r="G774" s="102"/>
      <c r="H774" s="102"/>
      <c r="I774" s="102"/>
      <c r="J774" s="102"/>
    </row>
    <row r="775" spans="4:10">
      <c r="D775" s="102"/>
      <c r="E775" s="102"/>
      <c r="F775" s="102"/>
      <c r="G775" s="102"/>
      <c r="H775" s="102"/>
      <c r="I775" s="102"/>
      <c r="J775" s="102"/>
    </row>
    <row r="776" spans="4:10">
      <c r="D776" s="102"/>
      <c r="E776" s="102"/>
      <c r="F776" s="102"/>
      <c r="G776" s="102"/>
      <c r="H776" s="102"/>
      <c r="I776" s="102"/>
      <c r="J776" s="102"/>
    </row>
    <row r="777" spans="4:10">
      <c r="D777" s="102"/>
      <c r="E777" s="102"/>
      <c r="F777" s="102"/>
      <c r="G777" s="102"/>
      <c r="H777" s="102"/>
      <c r="I777" s="102"/>
      <c r="J777" s="102"/>
    </row>
    <row r="778" spans="4:10">
      <c r="D778" s="102"/>
      <c r="E778" s="102"/>
      <c r="F778" s="102"/>
      <c r="G778" s="102"/>
      <c r="H778" s="102"/>
      <c r="I778" s="102"/>
      <c r="J778" s="102"/>
    </row>
    <row r="779" spans="4:10">
      <c r="D779" s="102"/>
      <c r="E779" s="102"/>
      <c r="F779" s="102"/>
      <c r="G779" s="102"/>
      <c r="H779" s="102"/>
      <c r="I779" s="102"/>
      <c r="J779" s="102"/>
    </row>
    <row r="780" spans="4:10">
      <c r="D780" s="102"/>
      <c r="E780" s="102"/>
      <c r="F780" s="102"/>
      <c r="G780" s="102"/>
      <c r="H780" s="102"/>
      <c r="I780" s="102"/>
      <c r="J780" s="102"/>
    </row>
    <row r="781" spans="4:10">
      <c r="D781" s="102"/>
      <c r="E781" s="102"/>
      <c r="F781" s="102"/>
      <c r="G781" s="102"/>
      <c r="H781" s="102"/>
      <c r="I781" s="102"/>
      <c r="J781" s="102"/>
    </row>
    <row r="782" spans="4:10">
      <c r="D782" s="102"/>
      <c r="E782" s="102"/>
      <c r="F782" s="102"/>
      <c r="G782" s="102"/>
      <c r="H782" s="102"/>
      <c r="I782" s="102"/>
      <c r="J782" s="102"/>
    </row>
    <row r="783" spans="4:10">
      <c r="D783" s="102"/>
      <c r="E783" s="102"/>
      <c r="F783" s="102"/>
      <c r="G783" s="102"/>
      <c r="H783" s="102"/>
      <c r="I783" s="102"/>
      <c r="J783" s="102"/>
    </row>
    <row r="784" spans="4:10">
      <c r="D784" s="102"/>
      <c r="E784" s="102"/>
      <c r="F784" s="102"/>
      <c r="G784" s="102"/>
      <c r="H784" s="102"/>
      <c r="I784" s="102"/>
      <c r="J784" s="102"/>
    </row>
    <row r="785" spans="4:10">
      <c r="D785" s="102"/>
      <c r="E785" s="102"/>
      <c r="F785" s="102"/>
      <c r="G785" s="102"/>
      <c r="H785" s="102"/>
      <c r="I785" s="102"/>
      <c r="J785" s="102"/>
    </row>
    <row r="786" spans="4:10">
      <c r="D786" s="102"/>
      <c r="E786" s="102"/>
      <c r="F786" s="102"/>
      <c r="G786" s="102"/>
      <c r="H786" s="102"/>
      <c r="I786" s="102"/>
      <c r="J786" s="102"/>
    </row>
    <row r="787" spans="4:10">
      <c r="D787" s="102"/>
      <c r="E787" s="102"/>
      <c r="F787" s="102"/>
      <c r="G787" s="102"/>
      <c r="H787" s="102"/>
      <c r="I787" s="102"/>
      <c r="J787" s="102"/>
    </row>
    <row r="788" spans="4:10">
      <c r="D788" s="102"/>
      <c r="E788" s="102"/>
      <c r="F788" s="102"/>
      <c r="G788" s="102"/>
      <c r="H788" s="102"/>
      <c r="I788" s="102"/>
      <c r="J788" s="102"/>
    </row>
    <row r="789" spans="4:10">
      <c r="D789" s="102"/>
      <c r="E789" s="102"/>
      <c r="F789" s="102"/>
      <c r="G789" s="102"/>
      <c r="H789" s="102"/>
      <c r="I789" s="102"/>
      <c r="J789" s="102"/>
    </row>
    <row r="790" spans="4:10">
      <c r="D790" s="102"/>
      <c r="E790" s="102"/>
      <c r="F790" s="102"/>
      <c r="G790" s="102"/>
      <c r="H790" s="102"/>
      <c r="I790" s="102"/>
      <c r="J790" s="102"/>
    </row>
    <row r="791" spans="4:10">
      <c r="D791" s="102"/>
      <c r="E791" s="102"/>
      <c r="F791" s="102"/>
      <c r="G791" s="102"/>
      <c r="H791" s="102"/>
      <c r="I791" s="102"/>
      <c r="J791" s="102"/>
    </row>
    <row r="792" spans="4:10">
      <c r="D792" s="102"/>
      <c r="E792" s="102"/>
      <c r="F792" s="102"/>
      <c r="G792" s="102"/>
      <c r="H792" s="102"/>
      <c r="I792" s="102"/>
      <c r="J792" s="102"/>
    </row>
    <row r="793" spans="4:10">
      <c r="D793" s="102"/>
      <c r="E793" s="102"/>
      <c r="F793" s="102"/>
      <c r="G793" s="102"/>
      <c r="H793" s="102"/>
      <c r="I793" s="102"/>
      <c r="J793" s="102"/>
    </row>
    <row r="794" spans="4:10">
      <c r="D794" s="102"/>
      <c r="E794" s="102"/>
      <c r="F794" s="102"/>
      <c r="G794" s="102"/>
      <c r="H794" s="102"/>
      <c r="I794" s="102"/>
      <c r="J794" s="102"/>
    </row>
    <row r="795" spans="4:10">
      <c r="D795" s="102"/>
      <c r="E795" s="102"/>
      <c r="F795" s="102"/>
      <c r="G795" s="102"/>
      <c r="H795" s="102"/>
      <c r="I795" s="102"/>
      <c r="J795" s="102"/>
    </row>
    <row r="796" spans="4:10">
      <c r="D796" s="102"/>
      <c r="E796" s="102"/>
      <c r="F796" s="102"/>
      <c r="G796" s="102"/>
      <c r="H796" s="102"/>
      <c r="I796" s="102"/>
      <c r="J796" s="102"/>
    </row>
    <row r="797" spans="4:10">
      <c r="D797" s="102"/>
      <c r="E797" s="102"/>
      <c r="F797" s="102"/>
      <c r="G797" s="102"/>
      <c r="H797" s="102"/>
      <c r="I797" s="102"/>
      <c r="J797" s="102"/>
    </row>
    <row r="798" spans="4:10">
      <c r="D798" s="102"/>
      <c r="E798" s="102"/>
      <c r="F798" s="102"/>
      <c r="G798" s="102"/>
      <c r="H798" s="102"/>
      <c r="I798" s="102"/>
      <c r="J798" s="102"/>
    </row>
    <row r="799" spans="4:10">
      <c r="D799" s="102"/>
      <c r="E799" s="102"/>
      <c r="F799" s="102"/>
      <c r="G799" s="102"/>
      <c r="H799" s="102"/>
      <c r="I799" s="102"/>
      <c r="J799" s="102"/>
    </row>
    <row r="800" spans="4:10">
      <c r="D800" s="102"/>
      <c r="E800" s="102"/>
      <c r="F800" s="102"/>
      <c r="G800" s="102"/>
      <c r="H800" s="102"/>
      <c r="I800" s="102"/>
      <c r="J800" s="102"/>
    </row>
    <row r="801" spans="4:10">
      <c r="D801" s="102"/>
      <c r="E801" s="102"/>
      <c r="F801" s="102"/>
      <c r="G801" s="102"/>
      <c r="H801" s="102"/>
      <c r="I801" s="102"/>
      <c r="J801" s="102"/>
    </row>
    <row r="802" spans="4:10">
      <c r="D802" s="102"/>
      <c r="E802" s="102"/>
      <c r="F802" s="102"/>
      <c r="G802" s="102"/>
      <c r="H802" s="102"/>
      <c r="I802" s="102"/>
      <c r="J802" s="102"/>
    </row>
    <row r="803" spans="4:10">
      <c r="D803" s="102"/>
      <c r="E803" s="102"/>
      <c r="F803" s="102"/>
      <c r="G803" s="102"/>
      <c r="H803" s="102"/>
      <c r="I803" s="102"/>
      <c r="J803" s="102"/>
    </row>
    <row r="804" spans="4:10">
      <c r="D804" s="102"/>
      <c r="E804" s="102"/>
      <c r="F804" s="102"/>
      <c r="G804" s="102"/>
      <c r="H804" s="102"/>
      <c r="I804" s="102"/>
      <c r="J804" s="102"/>
    </row>
    <row r="805" spans="4:10">
      <c r="D805" s="102"/>
      <c r="E805" s="102"/>
      <c r="F805" s="102"/>
      <c r="G805" s="102"/>
      <c r="H805" s="102"/>
      <c r="I805" s="102"/>
      <c r="J805" s="102"/>
    </row>
    <row r="806" spans="4:10">
      <c r="D806" s="102"/>
      <c r="E806" s="102"/>
      <c r="F806" s="102"/>
      <c r="G806" s="102"/>
      <c r="H806" s="102"/>
      <c r="I806" s="102"/>
      <c r="J806" s="102"/>
    </row>
    <row r="807" spans="4:10">
      <c r="D807" s="102"/>
      <c r="E807" s="102"/>
      <c r="F807" s="102"/>
      <c r="G807" s="102"/>
      <c r="H807" s="102"/>
      <c r="I807" s="102"/>
      <c r="J807" s="102"/>
    </row>
    <row r="808" spans="4:10">
      <c r="D808" s="102"/>
      <c r="E808" s="102"/>
      <c r="F808" s="102"/>
      <c r="G808" s="102"/>
      <c r="H808" s="102"/>
      <c r="I808" s="102"/>
      <c r="J808" s="102"/>
    </row>
    <row r="809" spans="4:10">
      <c r="D809" s="102"/>
      <c r="E809" s="102"/>
      <c r="F809" s="102"/>
      <c r="G809" s="102"/>
      <c r="H809" s="102"/>
      <c r="I809" s="102"/>
      <c r="J809" s="102"/>
    </row>
    <row r="810" spans="4:10">
      <c r="D810" s="102"/>
      <c r="E810" s="102"/>
      <c r="F810" s="102"/>
      <c r="G810" s="102"/>
      <c r="H810" s="102"/>
      <c r="I810" s="102"/>
      <c r="J810" s="102"/>
    </row>
    <row r="811" spans="4:10">
      <c r="D811" s="102"/>
      <c r="E811" s="102"/>
      <c r="F811" s="102"/>
      <c r="G811" s="102"/>
      <c r="H811" s="102"/>
      <c r="I811" s="102"/>
      <c r="J811" s="102"/>
    </row>
    <row r="812" spans="4:10">
      <c r="D812" s="102"/>
      <c r="E812" s="102"/>
      <c r="F812" s="102"/>
      <c r="G812" s="102"/>
      <c r="H812" s="102"/>
      <c r="I812" s="102"/>
      <c r="J812" s="102"/>
    </row>
    <row r="813" spans="4:10">
      <c r="D813" s="102"/>
      <c r="E813" s="102"/>
      <c r="F813" s="102"/>
      <c r="G813" s="102"/>
      <c r="H813" s="102"/>
      <c r="I813" s="102"/>
      <c r="J813" s="102"/>
    </row>
    <row r="814" spans="4:10">
      <c r="D814" s="102"/>
      <c r="E814" s="102"/>
      <c r="F814" s="102"/>
      <c r="G814" s="102"/>
      <c r="H814" s="102"/>
      <c r="I814" s="102"/>
      <c r="J814" s="102"/>
    </row>
    <row r="815" spans="4:10">
      <c r="D815" s="102"/>
      <c r="E815" s="102"/>
      <c r="F815" s="102"/>
      <c r="G815" s="102"/>
      <c r="H815" s="102"/>
      <c r="I815" s="102"/>
      <c r="J815" s="102"/>
    </row>
    <row r="816" spans="4:10">
      <c r="D816" s="102"/>
      <c r="E816" s="102"/>
      <c r="F816" s="102"/>
      <c r="G816" s="102"/>
      <c r="H816" s="102"/>
      <c r="I816" s="102"/>
      <c r="J816" s="102"/>
    </row>
    <row r="817" spans="4:10">
      <c r="D817" s="102"/>
      <c r="E817" s="102"/>
      <c r="F817" s="102"/>
      <c r="G817" s="102"/>
      <c r="H817" s="102"/>
      <c r="I817" s="102"/>
      <c r="J817" s="102"/>
    </row>
    <row r="818" spans="4:10">
      <c r="D818" s="102"/>
      <c r="E818" s="102"/>
      <c r="F818" s="102"/>
      <c r="G818" s="102"/>
      <c r="H818" s="102"/>
      <c r="I818" s="102"/>
      <c r="J818" s="102"/>
    </row>
    <row r="819" spans="4:10">
      <c r="D819" s="102"/>
      <c r="E819" s="102"/>
      <c r="F819" s="102"/>
      <c r="G819" s="102"/>
      <c r="H819" s="102"/>
      <c r="I819" s="102"/>
      <c r="J819" s="102"/>
    </row>
    <row r="820" spans="4:10">
      <c r="D820" s="102"/>
      <c r="E820" s="102"/>
      <c r="F820" s="102"/>
      <c r="G820" s="102"/>
      <c r="H820" s="102"/>
      <c r="I820" s="102"/>
      <c r="J820" s="102"/>
    </row>
    <row r="821" spans="4:10">
      <c r="D821" s="102"/>
      <c r="E821" s="102"/>
      <c r="F821" s="102"/>
      <c r="G821" s="102"/>
      <c r="H821" s="102"/>
      <c r="I821" s="102"/>
      <c r="J821" s="102"/>
    </row>
    <row r="822" spans="4:10">
      <c r="D822" s="102"/>
      <c r="E822" s="102"/>
      <c r="F822" s="102"/>
      <c r="G822" s="102"/>
      <c r="H822" s="102"/>
      <c r="I822" s="102"/>
      <c r="J822" s="102"/>
    </row>
    <row r="823" spans="4:10">
      <c r="D823" s="102"/>
      <c r="E823" s="102"/>
      <c r="F823" s="102"/>
      <c r="G823" s="102"/>
      <c r="H823" s="102"/>
      <c r="I823" s="102"/>
      <c r="J823" s="102"/>
    </row>
    <row r="824" spans="4:10">
      <c r="D824" s="102"/>
      <c r="E824" s="102"/>
      <c r="F824" s="102"/>
      <c r="G824" s="102"/>
      <c r="H824" s="102"/>
      <c r="I824" s="102"/>
      <c r="J824" s="102"/>
    </row>
    <row r="825" spans="4:10">
      <c r="D825" s="102"/>
      <c r="E825" s="102"/>
      <c r="F825" s="102"/>
      <c r="G825" s="102"/>
      <c r="H825" s="102"/>
      <c r="I825" s="102"/>
      <c r="J825" s="102"/>
    </row>
    <row r="826" spans="4:10">
      <c r="D826" s="102"/>
      <c r="E826" s="102"/>
      <c r="F826" s="102"/>
      <c r="G826" s="102"/>
      <c r="H826" s="102"/>
      <c r="I826" s="102"/>
      <c r="J826" s="102"/>
    </row>
    <row r="827" spans="4:10">
      <c r="D827" s="102"/>
      <c r="E827" s="102"/>
      <c r="F827" s="102"/>
      <c r="G827" s="102"/>
      <c r="H827" s="102"/>
      <c r="I827" s="102"/>
      <c r="J827" s="102"/>
    </row>
    <row r="828" spans="4:10">
      <c r="D828" s="102"/>
      <c r="E828" s="102"/>
      <c r="F828" s="102"/>
      <c r="G828" s="102"/>
      <c r="H828" s="102"/>
      <c r="I828" s="102"/>
      <c r="J828" s="102"/>
    </row>
    <row r="829" spans="4:10">
      <c r="D829" s="102"/>
      <c r="E829" s="102"/>
      <c r="F829" s="102"/>
      <c r="G829" s="102"/>
      <c r="H829" s="102"/>
      <c r="I829" s="102"/>
      <c r="J829" s="102"/>
    </row>
    <row r="830" spans="4:10">
      <c r="D830" s="102"/>
      <c r="E830" s="102"/>
      <c r="F830" s="102"/>
      <c r="G830" s="102"/>
      <c r="H830" s="102"/>
      <c r="I830" s="102"/>
      <c r="J830" s="102"/>
    </row>
    <row r="831" spans="4:10">
      <c r="D831" s="102"/>
      <c r="E831" s="102"/>
      <c r="F831" s="102"/>
      <c r="G831" s="102"/>
      <c r="H831" s="102"/>
      <c r="I831" s="102"/>
      <c r="J831" s="102"/>
    </row>
    <row r="832" spans="4:10">
      <c r="D832" s="102"/>
      <c r="E832" s="102"/>
      <c r="F832" s="102"/>
      <c r="G832" s="102"/>
      <c r="H832" s="102"/>
      <c r="I832" s="102"/>
      <c r="J832" s="102"/>
    </row>
    <row r="833" spans="4:10">
      <c r="D833" s="102"/>
      <c r="E833" s="102"/>
      <c r="F833" s="102"/>
      <c r="G833" s="102"/>
      <c r="H833" s="102"/>
      <c r="I833" s="102"/>
      <c r="J833" s="102"/>
    </row>
    <row r="834" spans="4:10">
      <c r="D834" s="102"/>
      <c r="E834" s="102"/>
      <c r="F834" s="102"/>
      <c r="G834" s="102"/>
      <c r="H834" s="102"/>
      <c r="I834" s="102"/>
      <c r="J834" s="102"/>
    </row>
    <row r="835" spans="4:10">
      <c r="D835" s="102"/>
      <c r="E835" s="102"/>
      <c r="F835" s="102"/>
      <c r="G835" s="102"/>
      <c r="H835" s="102"/>
      <c r="I835" s="102"/>
      <c r="J835" s="102"/>
    </row>
    <row r="836" spans="4:10">
      <c r="D836" s="102"/>
      <c r="E836" s="102"/>
      <c r="F836" s="102"/>
      <c r="G836" s="102"/>
      <c r="H836" s="102"/>
      <c r="I836" s="102"/>
      <c r="J836" s="102"/>
    </row>
    <row r="837" spans="4:10">
      <c r="D837" s="102"/>
      <c r="E837" s="102"/>
      <c r="F837" s="102"/>
      <c r="G837" s="102"/>
      <c r="H837" s="102"/>
      <c r="I837" s="102"/>
      <c r="J837" s="102"/>
    </row>
    <row r="838" spans="4:10">
      <c r="D838" s="102"/>
      <c r="E838" s="102"/>
      <c r="F838" s="102"/>
      <c r="G838" s="102"/>
      <c r="H838" s="102"/>
      <c r="I838" s="102"/>
      <c r="J838" s="102"/>
    </row>
    <row r="839" spans="4:10">
      <c r="D839" s="102"/>
      <c r="E839" s="102"/>
      <c r="F839" s="102"/>
      <c r="G839" s="102"/>
      <c r="H839" s="102"/>
      <c r="I839" s="102"/>
      <c r="J839" s="102"/>
    </row>
    <row r="840" spans="4:10">
      <c r="D840" s="102"/>
      <c r="E840" s="102"/>
      <c r="F840" s="102"/>
      <c r="G840" s="102"/>
      <c r="H840" s="102"/>
      <c r="I840" s="102"/>
      <c r="J840" s="102"/>
    </row>
    <row r="841" spans="4:10">
      <c r="D841" s="102"/>
      <c r="E841" s="102"/>
      <c r="F841" s="102"/>
      <c r="G841" s="102"/>
      <c r="H841" s="102"/>
      <c r="I841" s="102"/>
      <c r="J841" s="102"/>
    </row>
    <row r="842" spans="4:10">
      <c r="D842" s="102"/>
      <c r="E842" s="102"/>
      <c r="F842" s="102"/>
      <c r="G842" s="102"/>
      <c r="H842" s="102"/>
      <c r="I842" s="102"/>
      <c r="J842" s="102"/>
    </row>
    <row r="843" spans="4:10">
      <c r="D843" s="102"/>
      <c r="E843" s="102"/>
      <c r="F843" s="102"/>
      <c r="G843" s="102"/>
      <c r="H843" s="102"/>
      <c r="I843" s="102"/>
      <c r="J843" s="102"/>
    </row>
    <row r="844" spans="4:10">
      <c r="D844" s="102"/>
      <c r="E844" s="102"/>
      <c r="F844" s="102"/>
      <c r="G844" s="102"/>
      <c r="H844" s="102"/>
      <c r="I844" s="102"/>
      <c r="J844" s="102"/>
    </row>
    <row r="845" spans="4:10">
      <c r="D845" s="102"/>
      <c r="E845" s="102"/>
      <c r="F845" s="102"/>
      <c r="G845" s="102"/>
      <c r="H845" s="102"/>
      <c r="I845" s="102"/>
      <c r="J845" s="102"/>
    </row>
    <row r="846" spans="4:10">
      <c r="D846" s="102"/>
      <c r="E846" s="102"/>
      <c r="F846" s="102"/>
      <c r="G846" s="102"/>
      <c r="H846" s="102"/>
      <c r="I846" s="102"/>
      <c r="J846" s="102"/>
    </row>
    <row r="847" spans="4:10">
      <c r="D847" s="102"/>
      <c r="E847" s="102"/>
      <c r="F847" s="102"/>
      <c r="G847" s="102"/>
      <c r="H847" s="102"/>
      <c r="I847" s="102"/>
      <c r="J847" s="102"/>
    </row>
    <row r="848" spans="4:10">
      <c r="D848" s="102"/>
      <c r="E848" s="102"/>
      <c r="F848" s="102"/>
      <c r="G848" s="102"/>
      <c r="H848" s="102"/>
      <c r="I848" s="102"/>
      <c r="J848" s="102"/>
    </row>
    <row r="849" spans="4:10">
      <c r="D849" s="102"/>
      <c r="E849" s="102"/>
      <c r="F849" s="102"/>
      <c r="G849" s="102"/>
      <c r="H849" s="102"/>
      <c r="I849" s="102"/>
      <c r="J849" s="102"/>
    </row>
    <row r="850" spans="4:10">
      <c r="D850" s="102"/>
      <c r="E850" s="102"/>
      <c r="F850" s="102"/>
      <c r="G850" s="102"/>
      <c r="H850" s="102"/>
      <c r="I850" s="102"/>
      <c r="J850" s="102"/>
    </row>
    <row r="851" spans="4:10">
      <c r="D851" s="102"/>
      <c r="E851" s="102"/>
      <c r="F851" s="102"/>
      <c r="G851" s="102"/>
      <c r="H851" s="102"/>
      <c r="I851" s="102"/>
      <c r="J851" s="102"/>
    </row>
    <row r="852" spans="4:10">
      <c r="D852" s="102"/>
      <c r="E852" s="102"/>
      <c r="F852" s="102"/>
      <c r="G852" s="102"/>
      <c r="H852" s="102"/>
      <c r="I852" s="102"/>
      <c r="J852" s="102"/>
    </row>
    <row r="853" spans="4:10">
      <c r="D853" s="102"/>
      <c r="E853" s="102"/>
      <c r="F853" s="102"/>
      <c r="G853" s="102"/>
      <c r="H853" s="102"/>
      <c r="I853" s="102"/>
      <c r="J853" s="102"/>
    </row>
    <row r="854" spans="4:10">
      <c r="D854" s="102"/>
      <c r="E854" s="102"/>
      <c r="F854" s="102"/>
      <c r="G854" s="102"/>
      <c r="H854" s="102"/>
      <c r="I854" s="102"/>
      <c r="J854" s="102"/>
    </row>
    <row r="855" spans="4:10">
      <c r="D855" s="102"/>
      <c r="E855" s="102"/>
      <c r="F855" s="102"/>
      <c r="G855" s="102"/>
      <c r="H855" s="102"/>
      <c r="I855" s="102"/>
      <c r="J855" s="102"/>
    </row>
    <row r="856" spans="4:10">
      <c r="D856" s="102"/>
      <c r="E856" s="102"/>
      <c r="F856" s="102"/>
      <c r="G856" s="102"/>
      <c r="H856" s="102"/>
      <c r="I856" s="102"/>
      <c r="J856" s="102"/>
    </row>
    <row r="857" spans="4:10">
      <c r="D857" s="102"/>
      <c r="E857" s="102"/>
      <c r="F857" s="102"/>
      <c r="G857" s="102"/>
      <c r="H857" s="102"/>
      <c r="I857" s="102"/>
      <c r="J857" s="102"/>
    </row>
    <row r="858" spans="4:10">
      <c r="D858" s="102"/>
      <c r="E858" s="102"/>
      <c r="F858" s="102"/>
      <c r="G858" s="102"/>
      <c r="H858" s="102"/>
      <c r="I858" s="102"/>
      <c r="J858" s="102"/>
    </row>
    <row r="859" spans="4:10">
      <c r="D859" s="102"/>
      <c r="E859" s="102"/>
      <c r="F859" s="102"/>
      <c r="G859" s="102"/>
      <c r="H859" s="102"/>
      <c r="I859" s="102"/>
      <c r="J859" s="102"/>
    </row>
    <row r="860" spans="4:10">
      <c r="D860" s="102"/>
      <c r="E860" s="102"/>
      <c r="F860" s="102"/>
      <c r="G860" s="102"/>
      <c r="H860" s="102"/>
      <c r="I860" s="102"/>
      <c r="J860" s="102"/>
    </row>
    <row r="861" spans="4:10">
      <c r="D861" s="102"/>
      <c r="E861" s="102"/>
      <c r="F861" s="102"/>
      <c r="G861" s="102"/>
      <c r="H861" s="102"/>
      <c r="I861" s="102"/>
      <c r="J861" s="102"/>
    </row>
    <row r="862" spans="4:10">
      <c r="D862" s="102"/>
      <c r="E862" s="102"/>
      <c r="F862" s="102"/>
      <c r="G862" s="102"/>
      <c r="H862" s="102"/>
      <c r="I862" s="102"/>
      <c r="J862" s="102"/>
    </row>
    <row r="863" spans="4:10">
      <c r="D863" s="102"/>
      <c r="E863" s="102"/>
      <c r="F863" s="102"/>
      <c r="G863" s="102"/>
      <c r="H863" s="102"/>
      <c r="I863" s="102"/>
      <c r="J863" s="102"/>
    </row>
    <row r="864" spans="4:10">
      <c r="D864" s="102"/>
      <c r="E864" s="102"/>
      <c r="F864" s="102"/>
      <c r="G864" s="102"/>
      <c r="H864" s="102"/>
      <c r="I864" s="102"/>
      <c r="J864" s="102"/>
    </row>
    <row r="865" spans="4:10">
      <c r="D865" s="102"/>
      <c r="E865" s="102"/>
      <c r="F865" s="102"/>
      <c r="G865" s="102"/>
      <c r="H865" s="102"/>
      <c r="I865" s="102"/>
      <c r="J865" s="102"/>
    </row>
    <row r="866" spans="4:10">
      <c r="D866" s="102"/>
      <c r="E866" s="102"/>
      <c r="F866" s="102"/>
      <c r="G866" s="102"/>
      <c r="H866" s="102"/>
      <c r="I866" s="102"/>
      <c r="J866" s="102"/>
    </row>
    <row r="867" spans="4:10">
      <c r="D867" s="102"/>
      <c r="E867" s="102"/>
      <c r="F867" s="102"/>
      <c r="G867" s="102"/>
      <c r="H867" s="102"/>
      <c r="I867" s="102"/>
      <c r="J867" s="102"/>
    </row>
    <row r="868" spans="4:10">
      <c r="D868" s="102"/>
      <c r="E868" s="102"/>
      <c r="F868" s="102"/>
      <c r="G868" s="102"/>
      <c r="H868" s="102"/>
      <c r="I868" s="102"/>
      <c r="J868" s="102"/>
    </row>
    <row r="869" spans="4:10">
      <c r="D869" s="102"/>
      <c r="E869" s="102"/>
      <c r="F869" s="102"/>
      <c r="G869" s="102"/>
      <c r="H869" s="102"/>
      <c r="I869" s="102"/>
      <c r="J869" s="102"/>
    </row>
    <row r="870" spans="4:10">
      <c r="D870" s="102"/>
      <c r="E870" s="102"/>
      <c r="F870" s="102"/>
      <c r="G870" s="102"/>
      <c r="H870" s="102"/>
      <c r="I870" s="102"/>
      <c r="J870" s="102"/>
    </row>
    <row r="871" spans="4:10">
      <c r="D871" s="102"/>
      <c r="E871" s="102"/>
      <c r="F871" s="102"/>
      <c r="G871" s="102"/>
      <c r="H871" s="102"/>
      <c r="I871" s="102"/>
      <c r="J871" s="102"/>
    </row>
    <row r="872" spans="4:10">
      <c r="D872" s="102"/>
      <c r="E872" s="102"/>
      <c r="F872" s="102"/>
      <c r="G872" s="102"/>
      <c r="H872" s="102"/>
      <c r="I872" s="102"/>
      <c r="J872" s="102"/>
    </row>
    <row r="873" spans="4:10">
      <c r="D873" s="102"/>
      <c r="E873" s="102"/>
      <c r="F873" s="102"/>
      <c r="G873" s="102"/>
      <c r="H873" s="102"/>
      <c r="I873" s="102"/>
      <c r="J873" s="102"/>
    </row>
    <row r="874" spans="4:10">
      <c r="D874" s="102"/>
      <c r="E874" s="102"/>
      <c r="F874" s="102"/>
      <c r="G874" s="102"/>
      <c r="H874" s="102"/>
      <c r="I874" s="102"/>
      <c r="J874" s="102"/>
    </row>
    <row r="875" spans="4:10">
      <c r="D875" s="102"/>
      <c r="E875" s="102"/>
      <c r="F875" s="102"/>
      <c r="G875" s="102"/>
      <c r="H875" s="102"/>
      <c r="I875" s="102"/>
      <c r="J875" s="102"/>
    </row>
    <row r="876" spans="4:10">
      <c r="D876" s="102"/>
      <c r="E876" s="102"/>
      <c r="F876" s="102"/>
      <c r="G876" s="102"/>
      <c r="H876" s="102"/>
      <c r="I876" s="102"/>
      <c r="J876" s="102"/>
    </row>
    <row r="877" spans="4:10">
      <c r="D877" s="102"/>
      <c r="E877" s="102"/>
      <c r="F877" s="102"/>
      <c r="G877" s="102"/>
      <c r="H877" s="102"/>
      <c r="I877" s="102"/>
      <c r="J877" s="102"/>
    </row>
    <row r="878" spans="4:10">
      <c r="D878" s="102"/>
      <c r="E878" s="102"/>
      <c r="F878" s="102"/>
      <c r="G878" s="102"/>
      <c r="H878" s="102"/>
      <c r="I878" s="102"/>
      <c r="J878" s="102"/>
    </row>
    <row r="879" spans="4:10">
      <c r="D879" s="102"/>
      <c r="E879" s="102"/>
      <c r="F879" s="102"/>
      <c r="G879" s="102"/>
      <c r="H879" s="102"/>
      <c r="I879" s="102"/>
      <c r="J879" s="102"/>
    </row>
    <row r="880" spans="4:10">
      <c r="D880" s="102"/>
      <c r="E880" s="102"/>
      <c r="F880" s="102"/>
      <c r="G880" s="102"/>
      <c r="H880" s="102"/>
      <c r="I880" s="102"/>
      <c r="J880" s="102"/>
    </row>
    <row r="881" spans="4:10">
      <c r="D881" s="102"/>
      <c r="E881" s="102"/>
      <c r="F881" s="102"/>
      <c r="G881" s="102"/>
      <c r="H881" s="102"/>
      <c r="I881" s="102"/>
      <c r="J881" s="102"/>
    </row>
    <row r="882" spans="4:10">
      <c r="D882" s="102"/>
      <c r="E882" s="102"/>
      <c r="F882" s="102"/>
      <c r="G882" s="102"/>
      <c r="H882" s="102"/>
      <c r="I882" s="102"/>
      <c r="J882" s="102"/>
    </row>
    <row r="883" spans="4:10">
      <c r="D883" s="102"/>
      <c r="E883" s="102"/>
      <c r="F883" s="102"/>
      <c r="G883" s="102"/>
      <c r="H883" s="102"/>
      <c r="I883" s="102"/>
      <c r="J883" s="102"/>
    </row>
    <row r="884" spans="4:10">
      <c r="D884" s="102"/>
      <c r="E884" s="102"/>
      <c r="F884" s="102"/>
      <c r="G884" s="102"/>
      <c r="H884" s="102"/>
      <c r="I884" s="102"/>
      <c r="J884" s="102"/>
    </row>
    <row r="885" spans="4:10">
      <c r="D885" s="102"/>
      <c r="E885" s="102"/>
      <c r="F885" s="102"/>
      <c r="G885" s="102"/>
      <c r="H885" s="102"/>
      <c r="I885" s="102"/>
      <c r="J885" s="102"/>
    </row>
    <row r="886" spans="4:10">
      <c r="D886" s="102"/>
      <c r="E886" s="102"/>
      <c r="F886" s="102"/>
      <c r="G886" s="102"/>
      <c r="H886" s="102"/>
      <c r="I886" s="102"/>
      <c r="J886" s="102"/>
    </row>
    <row r="887" spans="4:10">
      <c r="D887" s="102"/>
      <c r="E887" s="102"/>
      <c r="F887" s="102"/>
      <c r="G887" s="102"/>
      <c r="H887" s="102"/>
      <c r="I887" s="102"/>
      <c r="J887" s="102"/>
    </row>
    <row r="888" spans="4:10">
      <c r="D888" s="102"/>
      <c r="E888" s="102"/>
      <c r="F888" s="102"/>
      <c r="G888" s="102"/>
      <c r="H888" s="102"/>
      <c r="I888" s="102"/>
      <c r="J888" s="102"/>
    </row>
    <row r="889" spans="4:10">
      <c r="D889" s="102"/>
      <c r="E889" s="102"/>
      <c r="F889" s="102"/>
      <c r="G889" s="102"/>
      <c r="H889" s="102"/>
      <c r="I889" s="102"/>
      <c r="J889" s="102"/>
    </row>
    <row r="890" spans="4:10">
      <c r="D890" s="102"/>
      <c r="E890" s="102"/>
      <c r="F890" s="102"/>
      <c r="G890" s="102"/>
      <c r="H890" s="102"/>
      <c r="I890" s="102"/>
      <c r="J890" s="102"/>
    </row>
    <row r="891" spans="4:10">
      <c r="D891" s="102"/>
      <c r="E891" s="102"/>
      <c r="F891" s="102"/>
      <c r="G891" s="102"/>
      <c r="H891" s="102"/>
      <c r="I891" s="102"/>
      <c r="J891" s="102"/>
    </row>
    <row r="892" spans="4:10">
      <c r="D892" s="102"/>
      <c r="E892" s="102"/>
      <c r="F892" s="102"/>
      <c r="G892" s="102"/>
      <c r="H892" s="102"/>
      <c r="I892" s="102"/>
      <c r="J892" s="102"/>
    </row>
    <row r="893" spans="4:10">
      <c r="D893" s="102"/>
      <c r="E893" s="102"/>
      <c r="F893" s="102"/>
      <c r="G893" s="102"/>
      <c r="H893" s="102"/>
      <c r="I893" s="102"/>
      <c r="J893" s="102"/>
    </row>
    <row r="894" spans="4:10">
      <c r="D894" s="102"/>
      <c r="E894" s="102"/>
      <c r="F894" s="102"/>
      <c r="G894" s="102"/>
      <c r="H894" s="102"/>
      <c r="I894" s="102"/>
      <c r="J894" s="102"/>
    </row>
    <row r="895" spans="4:10">
      <c r="D895" s="102"/>
      <c r="E895" s="102"/>
      <c r="F895" s="102"/>
      <c r="G895" s="102"/>
      <c r="H895" s="102"/>
      <c r="I895" s="102"/>
      <c r="J895" s="102"/>
    </row>
    <row r="896" spans="4:10">
      <c r="D896" s="102"/>
      <c r="E896" s="102"/>
      <c r="F896" s="102"/>
      <c r="G896" s="102"/>
      <c r="H896" s="102"/>
      <c r="I896" s="102"/>
      <c r="J896" s="102"/>
    </row>
    <row r="897" spans="4:10">
      <c r="D897" s="102"/>
      <c r="E897" s="102"/>
      <c r="F897" s="102"/>
      <c r="G897" s="102"/>
      <c r="H897" s="102"/>
      <c r="I897" s="102"/>
      <c r="J897" s="102"/>
    </row>
    <row r="898" spans="4:10">
      <c r="D898" s="102"/>
      <c r="E898" s="102"/>
      <c r="F898" s="102"/>
      <c r="G898" s="102"/>
      <c r="H898" s="102"/>
      <c r="I898" s="102"/>
      <c r="J898" s="102"/>
    </row>
    <row r="899" spans="4:10">
      <c r="D899" s="102"/>
      <c r="E899" s="102"/>
      <c r="F899" s="102"/>
      <c r="G899" s="102"/>
      <c r="H899" s="102"/>
      <c r="I899" s="102"/>
      <c r="J899" s="102"/>
    </row>
    <row r="900" spans="4:10">
      <c r="D900" s="102"/>
      <c r="E900" s="102"/>
      <c r="F900" s="102"/>
      <c r="G900" s="102"/>
      <c r="H900" s="102"/>
      <c r="I900" s="102"/>
      <c r="J900" s="102"/>
    </row>
    <row r="901" spans="4:10">
      <c r="D901" s="102"/>
      <c r="E901" s="102"/>
      <c r="F901" s="102"/>
      <c r="G901" s="102"/>
      <c r="H901" s="102"/>
      <c r="I901" s="102"/>
      <c r="J901" s="102"/>
    </row>
    <row r="902" spans="4:10">
      <c r="D902" s="102"/>
      <c r="E902" s="102"/>
      <c r="F902" s="102"/>
      <c r="G902" s="102"/>
      <c r="H902" s="102"/>
      <c r="I902" s="102"/>
      <c r="J902" s="102"/>
    </row>
    <row r="903" spans="4:10">
      <c r="D903" s="102"/>
      <c r="E903" s="102"/>
      <c r="F903" s="102"/>
      <c r="G903" s="102"/>
      <c r="H903" s="102"/>
      <c r="I903" s="102"/>
      <c r="J903" s="102"/>
    </row>
    <row r="904" spans="4:10">
      <c r="D904" s="102"/>
      <c r="E904" s="102"/>
      <c r="F904" s="102"/>
      <c r="G904" s="102"/>
      <c r="H904" s="102"/>
      <c r="I904" s="102"/>
      <c r="J904" s="102"/>
    </row>
    <row r="905" spans="4:10">
      <c r="D905" s="102"/>
      <c r="E905" s="102"/>
      <c r="F905" s="102"/>
      <c r="G905" s="102"/>
      <c r="H905" s="102"/>
      <c r="I905" s="102"/>
      <c r="J905" s="102"/>
    </row>
    <row r="906" spans="4:10">
      <c r="D906" s="102"/>
      <c r="E906" s="102"/>
      <c r="F906" s="102"/>
      <c r="G906" s="102"/>
      <c r="H906" s="102"/>
      <c r="I906" s="102"/>
      <c r="J906" s="102"/>
    </row>
    <row r="907" spans="4:10">
      <c r="D907" s="102"/>
      <c r="E907" s="102"/>
      <c r="F907" s="102"/>
      <c r="G907" s="102"/>
      <c r="H907" s="102"/>
      <c r="I907" s="102"/>
      <c r="J907" s="102"/>
    </row>
    <row r="908" spans="4:10">
      <c r="D908" s="102"/>
      <c r="E908" s="102"/>
      <c r="F908" s="102"/>
      <c r="G908" s="102"/>
      <c r="H908" s="102"/>
      <c r="I908" s="102"/>
      <c r="J908" s="102"/>
    </row>
    <row r="909" spans="4:10">
      <c r="D909" s="102"/>
      <c r="E909" s="102"/>
      <c r="F909" s="102"/>
      <c r="G909" s="102"/>
      <c r="H909" s="102"/>
      <c r="I909" s="102"/>
      <c r="J909" s="102"/>
    </row>
    <row r="910" spans="4:10">
      <c r="D910" s="102"/>
      <c r="E910" s="102"/>
      <c r="F910" s="102"/>
      <c r="G910" s="102"/>
      <c r="H910" s="102"/>
      <c r="I910" s="102"/>
      <c r="J910" s="102"/>
    </row>
    <row r="911" spans="4:10">
      <c r="D911" s="102"/>
      <c r="E911" s="102"/>
      <c r="F911" s="102"/>
      <c r="G911" s="102"/>
      <c r="H911" s="102"/>
      <c r="I911" s="102"/>
      <c r="J911" s="102"/>
    </row>
    <row r="912" spans="4:10">
      <c r="D912" s="102"/>
      <c r="E912" s="102"/>
      <c r="F912" s="102"/>
      <c r="G912" s="102"/>
      <c r="H912" s="102"/>
      <c r="I912" s="102"/>
      <c r="J912" s="102"/>
    </row>
    <row r="913" spans="4:10">
      <c r="D913" s="102"/>
      <c r="E913" s="102"/>
      <c r="F913" s="102"/>
      <c r="G913" s="102"/>
      <c r="H913" s="102"/>
      <c r="I913" s="102"/>
      <c r="J913" s="102"/>
    </row>
    <row r="914" spans="4:10">
      <c r="D914" s="102"/>
      <c r="E914" s="102"/>
      <c r="F914" s="102"/>
      <c r="G914" s="102"/>
      <c r="H914" s="102"/>
      <c r="I914" s="102"/>
      <c r="J914" s="102"/>
    </row>
    <row r="915" spans="4:10">
      <c r="D915" s="102"/>
      <c r="E915" s="102"/>
      <c r="F915" s="102"/>
      <c r="G915" s="102"/>
      <c r="H915" s="102"/>
      <c r="I915" s="102"/>
      <c r="J915" s="102"/>
    </row>
    <row r="916" spans="4:10">
      <c r="D916" s="102"/>
      <c r="E916" s="102"/>
      <c r="F916" s="102"/>
      <c r="G916" s="102"/>
      <c r="H916" s="102"/>
      <c r="I916" s="102"/>
      <c r="J916" s="102"/>
    </row>
    <row r="917" spans="4:10">
      <c r="D917" s="102"/>
      <c r="E917" s="102"/>
      <c r="F917" s="102"/>
      <c r="G917" s="102"/>
      <c r="H917" s="102"/>
      <c r="I917" s="102"/>
      <c r="J917" s="102"/>
    </row>
    <row r="918" spans="4:10">
      <c r="D918" s="102"/>
      <c r="E918" s="102"/>
      <c r="F918" s="102"/>
      <c r="G918" s="102"/>
      <c r="H918" s="102"/>
      <c r="I918" s="102"/>
      <c r="J918" s="102"/>
    </row>
    <row r="919" spans="4:10">
      <c r="D919" s="102"/>
      <c r="E919" s="102"/>
      <c r="F919" s="102"/>
      <c r="G919" s="102"/>
      <c r="H919" s="102"/>
      <c r="I919" s="102"/>
      <c r="J919" s="102"/>
    </row>
    <row r="920" spans="4:10">
      <c r="D920" s="102"/>
      <c r="E920" s="102"/>
      <c r="F920" s="102"/>
      <c r="G920" s="102"/>
      <c r="H920" s="102"/>
      <c r="I920" s="102"/>
      <c r="J920" s="102"/>
    </row>
    <row r="921" spans="4:10">
      <c r="D921" s="102"/>
      <c r="E921" s="102"/>
      <c r="F921" s="102"/>
      <c r="G921" s="102"/>
      <c r="H921" s="102"/>
      <c r="I921" s="102"/>
      <c r="J921" s="102"/>
    </row>
    <row r="922" spans="4:10">
      <c r="D922" s="102"/>
      <c r="E922" s="102"/>
      <c r="F922" s="102"/>
      <c r="G922" s="102"/>
      <c r="H922" s="102"/>
      <c r="I922" s="102"/>
      <c r="J922" s="102"/>
    </row>
    <row r="923" spans="4:10">
      <c r="D923" s="102"/>
      <c r="E923" s="102"/>
      <c r="F923" s="102"/>
      <c r="G923" s="102"/>
      <c r="H923" s="102"/>
      <c r="I923" s="102"/>
      <c r="J923" s="102"/>
    </row>
    <row r="924" spans="4:10">
      <c r="D924" s="102"/>
      <c r="E924" s="102"/>
      <c r="F924" s="102"/>
      <c r="G924" s="102"/>
      <c r="H924" s="102"/>
      <c r="I924" s="102"/>
      <c r="J924" s="102"/>
    </row>
    <row r="925" spans="4:10">
      <c r="D925" s="102"/>
      <c r="E925" s="102"/>
      <c r="F925" s="102"/>
      <c r="G925" s="102"/>
      <c r="H925" s="102"/>
      <c r="I925" s="102"/>
      <c r="J925" s="102"/>
    </row>
    <row r="926" spans="4:10">
      <c r="D926" s="102"/>
      <c r="E926" s="102"/>
      <c r="F926" s="102"/>
      <c r="G926" s="102"/>
      <c r="H926" s="102"/>
      <c r="I926" s="102"/>
      <c r="J926" s="102"/>
    </row>
    <row r="927" spans="4:10">
      <c r="D927" s="102"/>
      <c r="E927" s="102"/>
      <c r="F927" s="102"/>
      <c r="G927" s="102"/>
      <c r="H927" s="102"/>
      <c r="I927" s="102"/>
      <c r="J927" s="102"/>
    </row>
    <row r="928" spans="4:10">
      <c r="D928" s="102"/>
      <c r="E928" s="102"/>
      <c r="F928" s="102"/>
      <c r="G928" s="102"/>
      <c r="H928" s="102"/>
      <c r="I928" s="102"/>
      <c r="J928" s="102"/>
    </row>
    <row r="929" spans="4:10">
      <c r="D929" s="102"/>
      <c r="E929" s="102"/>
      <c r="F929" s="102"/>
      <c r="G929" s="102"/>
      <c r="H929" s="102"/>
      <c r="I929" s="102"/>
      <c r="J929" s="102"/>
    </row>
    <row r="930" spans="4:10">
      <c r="D930" s="102"/>
      <c r="E930" s="102"/>
      <c r="F930" s="102"/>
      <c r="G930" s="102"/>
      <c r="H930" s="102"/>
      <c r="I930" s="102"/>
      <c r="J930" s="102"/>
    </row>
    <row r="931" spans="4:10">
      <c r="D931" s="102"/>
      <c r="E931" s="102"/>
      <c r="F931" s="102"/>
      <c r="G931" s="102"/>
      <c r="H931" s="102"/>
      <c r="I931" s="102"/>
      <c r="J931" s="102"/>
    </row>
    <row r="932" spans="4:10">
      <c r="D932" s="102"/>
      <c r="E932" s="102"/>
      <c r="F932" s="102"/>
      <c r="G932" s="102"/>
      <c r="H932" s="102"/>
      <c r="I932" s="102"/>
      <c r="J932" s="102"/>
    </row>
    <row r="933" spans="4:10">
      <c r="D933" s="102"/>
      <c r="E933" s="102"/>
      <c r="F933" s="102"/>
      <c r="G933" s="102"/>
      <c r="H933" s="102"/>
      <c r="I933" s="102"/>
      <c r="J933" s="102"/>
    </row>
    <row r="934" spans="4:10">
      <c r="D934" s="102"/>
      <c r="E934" s="102"/>
      <c r="F934" s="102"/>
      <c r="G934" s="102"/>
      <c r="H934" s="102"/>
      <c r="I934" s="102"/>
      <c r="J934" s="102"/>
    </row>
    <row r="935" spans="4:10">
      <c r="D935" s="102"/>
      <c r="E935" s="102"/>
      <c r="F935" s="102"/>
      <c r="G935" s="102"/>
      <c r="H935" s="102"/>
      <c r="I935" s="102"/>
      <c r="J935" s="102"/>
    </row>
    <row r="936" spans="4:10">
      <c r="D936" s="102"/>
      <c r="E936" s="102"/>
      <c r="F936" s="102"/>
      <c r="G936" s="102"/>
      <c r="H936" s="102"/>
      <c r="I936" s="102"/>
      <c r="J936" s="102"/>
    </row>
    <row r="937" spans="4:10">
      <c r="D937" s="102"/>
      <c r="E937" s="102"/>
      <c r="F937" s="102"/>
      <c r="G937" s="102"/>
      <c r="H937" s="102"/>
      <c r="I937" s="102"/>
      <c r="J937" s="102"/>
    </row>
    <row r="938" spans="4:10">
      <c r="D938" s="102"/>
      <c r="E938" s="102"/>
      <c r="F938" s="102"/>
      <c r="G938" s="102"/>
      <c r="H938" s="102"/>
      <c r="I938" s="102"/>
      <c r="J938" s="102"/>
    </row>
    <row r="939" spans="4:10">
      <c r="D939" s="102"/>
      <c r="E939" s="102"/>
      <c r="F939" s="102"/>
      <c r="G939" s="102"/>
      <c r="H939" s="102"/>
      <c r="I939" s="102"/>
      <c r="J939" s="102"/>
    </row>
    <row r="940" spans="4:10">
      <c r="D940" s="102"/>
      <c r="E940" s="102"/>
      <c r="F940" s="102"/>
      <c r="G940" s="102"/>
      <c r="H940" s="102"/>
      <c r="I940" s="102"/>
      <c r="J940" s="102"/>
    </row>
    <row r="941" spans="4:10">
      <c r="D941" s="102"/>
      <c r="E941" s="102"/>
      <c r="F941" s="102"/>
      <c r="G941" s="102"/>
      <c r="H941" s="102"/>
      <c r="I941" s="102"/>
      <c r="J941" s="102"/>
    </row>
    <row r="942" spans="4:10">
      <c r="D942" s="102"/>
      <c r="E942" s="102"/>
      <c r="F942" s="102"/>
      <c r="G942" s="102"/>
      <c r="H942" s="102"/>
      <c r="I942" s="102"/>
      <c r="J942" s="102"/>
    </row>
    <row r="943" spans="4:10">
      <c r="D943" s="102"/>
      <c r="E943" s="102"/>
      <c r="F943" s="102"/>
      <c r="G943" s="102"/>
      <c r="H943" s="102"/>
      <c r="I943" s="102"/>
      <c r="J943" s="102"/>
    </row>
    <row r="944" spans="4:10">
      <c r="D944" s="102"/>
      <c r="E944" s="102"/>
      <c r="F944" s="102"/>
      <c r="G944" s="102"/>
      <c r="H944" s="102"/>
      <c r="I944" s="102"/>
      <c r="J944" s="102"/>
    </row>
    <row r="945" spans="4:10">
      <c r="D945" s="102"/>
      <c r="E945" s="102"/>
      <c r="F945" s="102"/>
      <c r="G945" s="102"/>
      <c r="H945" s="102"/>
      <c r="I945" s="102"/>
      <c r="J945" s="102"/>
    </row>
    <row r="946" spans="4:10">
      <c r="D946" s="102"/>
      <c r="E946" s="102"/>
      <c r="F946" s="102"/>
      <c r="G946" s="102"/>
      <c r="H946" s="102"/>
      <c r="I946" s="102"/>
      <c r="J946" s="102"/>
    </row>
    <row r="947" spans="4:10">
      <c r="D947" s="102"/>
      <c r="E947" s="102"/>
      <c r="F947" s="102"/>
      <c r="G947" s="102"/>
      <c r="H947" s="102"/>
      <c r="I947" s="102"/>
      <c r="J947" s="102"/>
    </row>
    <row r="948" spans="4:10">
      <c r="D948" s="102"/>
      <c r="E948" s="102"/>
      <c r="F948" s="102"/>
      <c r="G948" s="102"/>
      <c r="H948" s="102"/>
      <c r="I948" s="102"/>
      <c r="J948" s="102"/>
    </row>
    <row r="949" spans="4:10">
      <c r="D949" s="102"/>
      <c r="E949" s="102"/>
      <c r="F949" s="102"/>
      <c r="G949" s="102"/>
      <c r="H949" s="102"/>
      <c r="I949" s="102"/>
      <c r="J949" s="102"/>
    </row>
    <row r="950" spans="4:10">
      <c r="D950" s="102"/>
      <c r="E950" s="102"/>
      <c r="F950" s="102"/>
      <c r="G950" s="102"/>
      <c r="H950" s="102"/>
      <c r="I950" s="102"/>
      <c r="J950" s="102"/>
    </row>
    <row r="951" spans="4:10">
      <c r="D951" s="102"/>
      <c r="E951" s="102"/>
      <c r="F951" s="102"/>
      <c r="G951" s="102"/>
      <c r="H951" s="102"/>
      <c r="I951" s="102"/>
      <c r="J951" s="102"/>
    </row>
    <row r="952" spans="4:10">
      <c r="D952" s="102"/>
      <c r="E952" s="102"/>
      <c r="F952" s="102"/>
      <c r="G952" s="102"/>
      <c r="H952" s="102"/>
      <c r="I952" s="102"/>
      <c r="J952" s="102"/>
    </row>
    <row r="953" spans="4:10">
      <c r="D953" s="102"/>
      <c r="E953" s="102"/>
      <c r="F953" s="102"/>
      <c r="G953" s="102"/>
      <c r="H953" s="102"/>
      <c r="I953" s="102"/>
      <c r="J953" s="102"/>
    </row>
    <row r="954" spans="4:10">
      <c r="D954" s="102"/>
      <c r="E954" s="102"/>
      <c r="F954" s="102"/>
      <c r="G954" s="102"/>
      <c r="H954" s="102"/>
      <c r="I954" s="102"/>
      <c r="J954" s="102"/>
    </row>
    <row r="955" spans="4:10">
      <c r="D955" s="102"/>
      <c r="E955" s="102"/>
      <c r="F955" s="102"/>
      <c r="G955" s="102"/>
      <c r="H955" s="102"/>
      <c r="I955" s="102"/>
      <c r="J955" s="102"/>
    </row>
    <row r="956" spans="4:10">
      <c r="D956" s="102"/>
      <c r="E956" s="102"/>
      <c r="F956" s="102"/>
      <c r="G956" s="102"/>
      <c r="H956" s="102"/>
      <c r="I956" s="102"/>
      <c r="J956" s="102"/>
    </row>
    <row r="957" spans="4:10">
      <c r="D957" s="102"/>
      <c r="E957" s="102"/>
      <c r="F957" s="102"/>
      <c r="G957" s="102"/>
      <c r="H957" s="102"/>
      <c r="I957" s="102"/>
      <c r="J957" s="102"/>
    </row>
    <row r="958" spans="4:10">
      <c r="D958" s="102"/>
      <c r="E958" s="102"/>
      <c r="F958" s="102"/>
      <c r="G958" s="102"/>
      <c r="H958" s="102"/>
      <c r="I958" s="102"/>
      <c r="J958" s="102"/>
    </row>
    <row r="959" spans="4:10">
      <c r="D959" s="102"/>
      <c r="E959" s="102"/>
      <c r="F959" s="102"/>
      <c r="G959" s="102"/>
      <c r="H959" s="102"/>
      <c r="I959" s="102"/>
      <c r="J959" s="102"/>
    </row>
    <row r="960" spans="4:10">
      <c r="D960" s="102"/>
      <c r="E960" s="102"/>
      <c r="F960" s="102"/>
      <c r="G960" s="102"/>
      <c r="H960" s="102"/>
      <c r="I960" s="102"/>
      <c r="J960" s="102"/>
    </row>
    <row r="961" spans="4:10">
      <c r="D961" s="102"/>
      <c r="E961" s="102"/>
      <c r="F961" s="102"/>
      <c r="G961" s="102"/>
      <c r="H961" s="102"/>
      <c r="I961" s="102"/>
      <c r="J961" s="102"/>
    </row>
    <row r="962" spans="4:10">
      <c r="D962" s="102"/>
      <c r="E962" s="102"/>
      <c r="F962" s="102"/>
      <c r="G962" s="102"/>
      <c r="H962" s="102"/>
      <c r="I962" s="102"/>
      <c r="J962" s="102"/>
    </row>
    <row r="963" spans="4:10">
      <c r="D963" s="102"/>
      <c r="E963" s="102"/>
      <c r="F963" s="102"/>
      <c r="G963" s="102"/>
      <c r="H963" s="102"/>
      <c r="I963" s="102"/>
      <c r="J963" s="102"/>
    </row>
    <row r="964" spans="4:10">
      <c r="D964" s="102"/>
      <c r="E964" s="102"/>
      <c r="F964" s="102"/>
      <c r="G964" s="102"/>
      <c r="H964" s="102"/>
      <c r="I964" s="102"/>
      <c r="J964" s="102"/>
    </row>
    <row r="965" spans="4:10">
      <c r="D965" s="102"/>
      <c r="E965" s="102"/>
      <c r="F965" s="102"/>
      <c r="G965" s="102"/>
      <c r="H965" s="102"/>
      <c r="I965" s="102"/>
      <c r="J965" s="102"/>
    </row>
    <row r="966" spans="4:10">
      <c r="D966" s="102"/>
      <c r="E966" s="102"/>
      <c r="F966" s="102"/>
      <c r="G966" s="102"/>
      <c r="H966" s="102"/>
      <c r="I966" s="102"/>
      <c r="J966" s="102"/>
    </row>
    <row r="967" spans="4:10">
      <c r="D967" s="102"/>
      <c r="E967" s="102"/>
      <c r="F967" s="102"/>
      <c r="G967" s="102"/>
      <c r="H967" s="102"/>
      <c r="I967" s="102"/>
      <c r="J967" s="102"/>
    </row>
    <row r="968" spans="4:10">
      <c r="D968" s="102"/>
      <c r="E968" s="102"/>
      <c r="F968" s="102"/>
      <c r="G968" s="102"/>
      <c r="H968" s="102"/>
      <c r="I968" s="102"/>
      <c r="J968" s="102"/>
    </row>
    <row r="969" spans="4:10">
      <c r="D969" s="102"/>
      <c r="E969" s="102"/>
      <c r="F969" s="102"/>
      <c r="G969" s="102"/>
      <c r="H969" s="102"/>
      <c r="I969" s="102"/>
      <c r="J969" s="102"/>
    </row>
    <row r="970" spans="4:10">
      <c r="D970" s="102"/>
      <c r="E970" s="102"/>
      <c r="F970" s="102"/>
      <c r="G970" s="102"/>
      <c r="H970" s="102"/>
      <c r="I970" s="102"/>
      <c r="J970" s="102"/>
    </row>
    <row r="971" spans="4:10">
      <c r="D971" s="102"/>
      <c r="E971" s="102"/>
      <c r="F971" s="102"/>
      <c r="G971" s="102"/>
      <c r="H971" s="102"/>
      <c r="I971" s="102"/>
      <c r="J971" s="102"/>
    </row>
    <row r="972" spans="4:10">
      <c r="D972" s="102"/>
      <c r="E972" s="102"/>
      <c r="F972" s="102"/>
      <c r="G972" s="102"/>
      <c r="H972" s="102"/>
      <c r="I972" s="102"/>
      <c r="J972" s="102"/>
    </row>
    <row r="973" spans="4:10">
      <c r="D973" s="102"/>
      <c r="E973" s="102"/>
      <c r="F973" s="102"/>
      <c r="G973" s="102"/>
      <c r="H973" s="102"/>
      <c r="I973" s="102"/>
      <c r="J973" s="102"/>
    </row>
    <row r="974" spans="4:10">
      <c r="D974" s="102"/>
      <c r="E974" s="102"/>
      <c r="F974" s="102"/>
      <c r="G974" s="102"/>
      <c r="H974" s="102"/>
      <c r="I974" s="102"/>
      <c r="J974" s="102"/>
    </row>
    <row r="975" spans="4:10">
      <c r="D975" s="102"/>
      <c r="E975" s="102"/>
      <c r="F975" s="102"/>
      <c r="G975" s="102"/>
      <c r="H975" s="102"/>
      <c r="I975" s="102"/>
      <c r="J975" s="102"/>
    </row>
    <row r="976" spans="4:10">
      <c r="D976" s="102"/>
      <c r="E976" s="102"/>
      <c r="F976" s="102"/>
      <c r="G976" s="102"/>
      <c r="H976" s="102"/>
      <c r="I976" s="102"/>
      <c r="J976" s="102"/>
    </row>
    <row r="977" spans="4:10">
      <c r="D977" s="102"/>
      <c r="E977" s="102"/>
      <c r="F977" s="102"/>
      <c r="G977" s="102"/>
      <c r="H977" s="102"/>
      <c r="I977" s="102"/>
      <c r="J977" s="102"/>
    </row>
    <row r="978" spans="4:10">
      <c r="D978" s="102"/>
      <c r="E978" s="102"/>
      <c r="F978" s="102"/>
      <c r="G978" s="102"/>
      <c r="H978" s="102"/>
      <c r="I978" s="102"/>
      <c r="J978" s="102"/>
    </row>
    <row r="979" spans="4:10">
      <c r="D979" s="102"/>
      <c r="E979" s="102"/>
      <c r="F979" s="102"/>
      <c r="G979" s="102"/>
      <c r="H979" s="102"/>
      <c r="I979" s="102"/>
      <c r="J979" s="102"/>
    </row>
    <row r="980" spans="4:10">
      <c r="D980" s="102"/>
      <c r="E980" s="102"/>
      <c r="F980" s="102"/>
      <c r="G980" s="102"/>
      <c r="H980" s="102"/>
      <c r="I980" s="102"/>
      <c r="J980" s="102"/>
    </row>
    <row r="981" spans="4:10">
      <c r="D981" s="102"/>
      <c r="E981" s="102"/>
      <c r="F981" s="102"/>
      <c r="G981" s="102"/>
      <c r="H981" s="102"/>
      <c r="I981" s="102"/>
      <c r="J981" s="102"/>
    </row>
    <row r="982" spans="4:10">
      <c r="D982" s="102"/>
      <c r="E982" s="102"/>
      <c r="F982" s="102"/>
      <c r="G982" s="102"/>
      <c r="H982" s="102"/>
      <c r="I982" s="102"/>
      <c r="J982" s="102"/>
    </row>
    <row r="983" spans="4:10">
      <c r="D983" s="102"/>
      <c r="E983" s="102"/>
      <c r="F983" s="102"/>
      <c r="G983" s="102"/>
      <c r="H983" s="102"/>
      <c r="I983" s="102"/>
      <c r="J983" s="102"/>
    </row>
    <row r="984" spans="4:10">
      <c r="D984" s="102"/>
      <c r="E984" s="102"/>
      <c r="F984" s="102"/>
      <c r="G984" s="102"/>
      <c r="H984" s="102"/>
      <c r="I984" s="102"/>
      <c r="J984" s="102"/>
    </row>
    <row r="985" spans="4:10">
      <c r="D985" s="102"/>
      <c r="E985" s="102"/>
      <c r="F985" s="102"/>
      <c r="G985" s="102"/>
      <c r="H985" s="102"/>
      <c r="I985" s="102"/>
      <c r="J985" s="102"/>
    </row>
    <row r="986" spans="4:10">
      <c r="D986" s="102"/>
      <c r="E986" s="102"/>
      <c r="F986" s="102"/>
      <c r="G986" s="102"/>
      <c r="H986" s="102"/>
      <c r="I986" s="102"/>
      <c r="J986" s="102"/>
    </row>
    <row r="987" spans="4:10">
      <c r="D987" s="102"/>
      <c r="E987" s="102"/>
      <c r="F987" s="102"/>
      <c r="G987" s="102"/>
      <c r="H987" s="102"/>
      <c r="I987" s="102"/>
      <c r="J987" s="102"/>
    </row>
    <row r="988" spans="4:10">
      <c r="D988" s="102"/>
      <c r="E988" s="102"/>
      <c r="F988" s="102"/>
      <c r="G988" s="102"/>
      <c r="H988" s="102"/>
      <c r="I988" s="102"/>
      <c r="J988" s="102"/>
    </row>
    <row r="989" spans="4:10">
      <c r="D989" s="102"/>
      <c r="E989" s="102"/>
      <c r="F989" s="102"/>
      <c r="G989" s="102"/>
      <c r="H989" s="102"/>
      <c r="I989" s="102"/>
      <c r="J989" s="102"/>
    </row>
    <row r="990" spans="4:10">
      <c r="D990" s="102"/>
      <c r="E990" s="102"/>
      <c r="F990" s="102"/>
      <c r="G990" s="102"/>
      <c r="H990" s="102"/>
      <c r="I990" s="102"/>
      <c r="J990" s="102"/>
    </row>
    <row r="991" spans="4:10">
      <c r="D991" s="102"/>
      <c r="E991" s="102"/>
      <c r="F991" s="102"/>
      <c r="G991" s="102"/>
      <c r="H991" s="102"/>
      <c r="I991" s="102"/>
      <c r="J991" s="102"/>
    </row>
    <row r="992" spans="4:10">
      <c r="D992" s="102"/>
      <c r="E992" s="102"/>
      <c r="F992" s="102"/>
      <c r="G992" s="102"/>
      <c r="H992" s="102"/>
      <c r="I992" s="102"/>
      <c r="J992" s="102"/>
    </row>
    <row r="993" spans="4:10">
      <c r="D993" s="102"/>
      <c r="E993" s="102"/>
      <c r="F993" s="102"/>
      <c r="G993" s="102"/>
      <c r="H993" s="102"/>
      <c r="I993" s="102"/>
      <c r="J993" s="102"/>
    </row>
    <row r="994" spans="4:10">
      <c r="D994" s="102"/>
      <c r="E994" s="102"/>
      <c r="F994" s="102"/>
      <c r="G994" s="102"/>
      <c r="H994" s="102"/>
      <c r="I994" s="102"/>
      <c r="J994" s="102"/>
    </row>
    <row r="995" spans="4:10">
      <c r="D995" s="102"/>
      <c r="E995" s="102"/>
      <c r="F995" s="102"/>
      <c r="G995" s="102"/>
      <c r="H995" s="102"/>
      <c r="I995" s="102"/>
      <c r="J995" s="102"/>
    </row>
    <row r="996" spans="4:10">
      <c r="D996" s="102"/>
      <c r="E996" s="102"/>
      <c r="F996" s="102"/>
      <c r="G996" s="102"/>
      <c r="H996" s="102"/>
      <c r="I996" s="102"/>
      <c r="J996" s="102"/>
    </row>
    <row r="997" spans="4:10">
      <c r="D997" s="102"/>
      <c r="E997" s="102"/>
      <c r="F997" s="102"/>
      <c r="G997" s="102"/>
      <c r="H997" s="102"/>
      <c r="I997" s="102"/>
      <c r="J997" s="102"/>
    </row>
    <row r="998" spans="4:10">
      <c r="D998" s="102"/>
      <c r="E998" s="102"/>
      <c r="F998" s="102"/>
      <c r="G998" s="102"/>
      <c r="H998" s="102"/>
      <c r="I998" s="102"/>
      <c r="J998" s="102"/>
    </row>
    <row r="999" spans="4:10">
      <c r="D999" s="102"/>
      <c r="E999" s="102"/>
      <c r="F999" s="102"/>
      <c r="G999" s="102"/>
      <c r="H999" s="102"/>
      <c r="I999" s="102"/>
      <c r="J999" s="102"/>
    </row>
    <row r="1000" spans="4:10">
      <c r="D1000" s="102"/>
      <c r="E1000" s="102"/>
      <c r="F1000" s="102"/>
      <c r="G1000" s="102"/>
      <c r="H1000" s="102"/>
      <c r="I1000" s="102"/>
      <c r="J1000" s="102"/>
    </row>
    <row r="1001" spans="4:10">
      <c r="D1001" s="102"/>
      <c r="E1001" s="102"/>
      <c r="F1001" s="102"/>
      <c r="G1001" s="102"/>
      <c r="H1001" s="102"/>
      <c r="I1001" s="102"/>
      <c r="J1001" s="102"/>
    </row>
    <row r="1002" spans="4:10">
      <c r="D1002" s="102"/>
      <c r="E1002" s="102"/>
      <c r="F1002" s="102"/>
      <c r="G1002" s="102"/>
      <c r="H1002" s="102"/>
      <c r="I1002" s="102"/>
      <c r="J1002" s="102"/>
    </row>
    <row r="1003" spans="4:10">
      <c r="D1003" s="102"/>
      <c r="E1003" s="102"/>
      <c r="F1003" s="102"/>
      <c r="G1003" s="102"/>
      <c r="H1003" s="102"/>
      <c r="I1003" s="102"/>
      <c r="J1003" s="102"/>
    </row>
    <row r="1004" spans="4:10">
      <c r="D1004" s="102"/>
      <c r="E1004" s="102"/>
      <c r="F1004" s="102"/>
      <c r="G1004" s="102"/>
      <c r="H1004" s="102"/>
      <c r="I1004" s="102"/>
      <c r="J1004" s="102"/>
    </row>
    <row r="1005" spans="4:10">
      <c r="D1005" s="102"/>
      <c r="E1005" s="102"/>
      <c r="F1005" s="102"/>
      <c r="G1005" s="102"/>
      <c r="H1005" s="102"/>
      <c r="I1005" s="102"/>
      <c r="J1005" s="102"/>
    </row>
    <row r="1006" spans="4:10">
      <c r="D1006" s="102"/>
      <c r="E1006" s="102"/>
      <c r="F1006" s="102"/>
      <c r="G1006" s="102"/>
      <c r="H1006" s="102"/>
      <c r="I1006" s="102"/>
      <c r="J1006" s="102"/>
    </row>
    <row r="1007" spans="4:10">
      <c r="D1007" s="102"/>
      <c r="E1007" s="102"/>
      <c r="F1007" s="102"/>
      <c r="G1007" s="102"/>
      <c r="H1007" s="102"/>
      <c r="I1007" s="102"/>
      <c r="J1007" s="102"/>
    </row>
    <row r="1008" spans="4:10">
      <c r="D1008" s="102"/>
      <c r="E1008" s="102"/>
      <c r="F1008" s="102"/>
      <c r="G1008" s="102"/>
      <c r="H1008" s="102"/>
      <c r="I1008" s="102"/>
      <c r="J1008" s="102"/>
    </row>
    <row r="1009" spans="4:10">
      <c r="D1009" s="102"/>
      <c r="E1009" s="102"/>
      <c r="F1009" s="102"/>
      <c r="G1009" s="102"/>
      <c r="H1009" s="102"/>
      <c r="I1009" s="102"/>
      <c r="J1009" s="102"/>
    </row>
    <row r="1010" spans="4:10">
      <c r="D1010" s="102"/>
      <c r="E1010" s="102"/>
      <c r="F1010" s="102"/>
      <c r="G1010" s="102"/>
      <c r="H1010" s="102"/>
      <c r="I1010" s="102"/>
      <c r="J1010" s="102"/>
    </row>
    <row r="1011" spans="4:10">
      <c r="D1011" s="102"/>
      <c r="E1011" s="102"/>
      <c r="F1011" s="102"/>
      <c r="G1011" s="102"/>
      <c r="H1011" s="102"/>
      <c r="I1011" s="102"/>
      <c r="J1011" s="102"/>
    </row>
    <row r="1012" spans="4:10">
      <c r="D1012" s="102"/>
      <c r="E1012" s="102"/>
      <c r="F1012" s="102"/>
      <c r="G1012" s="102"/>
      <c r="H1012" s="102"/>
      <c r="I1012" s="102"/>
      <c r="J1012" s="102"/>
    </row>
    <row r="1013" spans="4:10">
      <c r="D1013" s="102"/>
      <c r="E1013" s="102"/>
      <c r="F1013" s="102"/>
      <c r="G1013" s="102"/>
      <c r="H1013" s="102"/>
      <c r="I1013" s="102"/>
      <c r="J1013" s="102"/>
    </row>
    <row r="1014" spans="4:10">
      <c r="D1014" s="102"/>
      <c r="E1014" s="102"/>
      <c r="F1014" s="102"/>
      <c r="G1014" s="102"/>
      <c r="H1014" s="102"/>
      <c r="I1014" s="102"/>
      <c r="J1014" s="102"/>
    </row>
    <row r="1015" spans="4:10">
      <c r="D1015" s="102"/>
      <c r="E1015" s="102"/>
      <c r="F1015" s="102"/>
      <c r="G1015" s="102"/>
      <c r="H1015" s="102"/>
      <c r="I1015" s="102"/>
      <c r="J1015" s="102"/>
    </row>
    <row r="1016" spans="4:10">
      <c r="D1016" s="102"/>
      <c r="E1016" s="102"/>
      <c r="F1016" s="102"/>
      <c r="G1016" s="102"/>
      <c r="H1016" s="102"/>
      <c r="I1016" s="102"/>
      <c r="J1016" s="102"/>
    </row>
    <row r="1017" spans="4:10">
      <c r="D1017" s="102"/>
      <c r="E1017" s="102"/>
      <c r="F1017" s="102"/>
      <c r="G1017" s="102"/>
      <c r="H1017" s="102"/>
      <c r="I1017" s="102"/>
      <c r="J1017" s="102"/>
    </row>
    <row r="1018" spans="4:10">
      <c r="D1018" s="102"/>
      <c r="E1018" s="102"/>
      <c r="F1018" s="102"/>
      <c r="G1018" s="102"/>
      <c r="H1018" s="102"/>
      <c r="I1018" s="102"/>
      <c r="J1018" s="102"/>
    </row>
    <row r="1019" spans="4:10">
      <c r="D1019" s="102"/>
      <c r="E1019" s="102"/>
      <c r="F1019" s="102"/>
      <c r="G1019" s="102"/>
      <c r="H1019" s="102"/>
      <c r="I1019" s="102"/>
      <c r="J1019" s="102"/>
    </row>
    <row r="1020" spans="4:10">
      <c r="D1020" s="102"/>
      <c r="E1020" s="102"/>
      <c r="F1020" s="102"/>
      <c r="G1020" s="102"/>
      <c r="H1020" s="102"/>
      <c r="I1020" s="102"/>
      <c r="J1020" s="102"/>
    </row>
    <row r="1021" spans="4:10">
      <c r="D1021" s="102"/>
      <c r="E1021" s="102"/>
      <c r="F1021" s="102"/>
      <c r="G1021" s="102"/>
      <c r="H1021" s="102"/>
      <c r="I1021" s="102"/>
      <c r="J1021" s="102"/>
    </row>
    <row r="1022" spans="4:10">
      <c r="D1022" s="102"/>
      <c r="E1022" s="102"/>
      <c r="F1022" s="102"/>
      <c r="G1022" s="102"/>
      <c r="H1022" s="102"/>
      <c r="I1022" s="102"/>
      <c r="J1022" s="102"/>
    </row>
    <row r="1023" spans="4:10">
      <c r="D1023" s="102"/>
      <c r="E1023" s="102"/>
      <c r="F1023" s="102"/>
      <c r="G1023" s="102"/>
      <c r="H1023" s="102"/>
      <c r="I1023" s="102"/>
      <c r="J1023" s="102"/>
    </row>
    <row r="1024" spans="4:10">
      <c r="D1024" s="102"/>
      <c r="E1024" s="102"/>
      <c r="F1024" s="102"/>
      <c r="G1024" s="102"/>
      <c r="H1024" s="102"/>
      <c r="I1024" s="102"/>
      <c r="J1024" s="102"/>
    </row>
    <row r="1025" spans="4:10">
      <c r="D1025" s="102"/>
      <c r="E1025" s="102"/>
      <c r="F1025" s="102"/>
      <c r="G1025" s="102"/>
      <c r="H1025" s="102"/>
      <c r="I1025" s="102"/>
      <c r="J1025" s="102"/>
    </row>
    <row r="1026" spans="4:10">
      <c r="D1026" s="102"/>
      <c r="E1026" s="102"/>
      <c r="F1026" s="102"/>
      <c r="G1026" s="102"/>
      <c r="H1026" s="102"/>
      <c r="I1026" s="102"/>
      <c r="J1026" s="102"/>
    </row>
    <row r="1027" spans="4:10">
      <c r="D1027" s="102"/>
      <c r="E1027" s="102"/>
      <c r="F1027" s="102"/>
      <c r="G1027" s="102"/>
      <c r="H1027" s="102"/>
      <c r="I1027" s="102"/>
      <c r="J1027" s="102"/>
    </row>
    <row r="1028" spans="4:10">
      <c r="D1028" s="102"/>
      <c r="E1028" s="102"/>
      <c r="F1028" s="102"/>
      <c r="G1028" s="102"/>
      <c r="H1028" s="102"/>
      <c r="I1028" s="102"/>
      <c r="J1028" s="102"/>
    </row>
    <row r="1029" spans="4:10">
      <c r="D1029" s="102"/>
      <c r="E1029" s="102"/>
      <c r="F1029" s="102"/>
      <c r="G1029" s="102"/>
      <c r="H1029" s="102"/>
      <c r="I1029" s="102"/>
      <c r="J1029" s="102"/>
    </row>
    <row r="1030" spans="4:10">
      <c r="D1030" s="102"/>
      <c r="E1030" s="102"/>
      <c r="F1030" s="102"/>
      <c r="G1030" s="102"/>
      <c r="H1030" s="102"/>
      <c r="I1030" s="102"/>
      <c r="J1030" s="102"/>
    </row>
    <row r="1031" spans="4:10">
      <c r="D1031" s="102"/>
      <c r="E1031" s="102"/>
      <c r="F1031" s="102"/>
      <c r="G1031" s="102"/>
      <c r="H1031" s="102"/>
      <c r="I1031" s="102"/>
      <c r="J1031" s="102"/>
    </row>
    <row r="1032" spans="4:10">
      <c r="D1032" s="102"/>
      <c r="E1032" s="102"/>
      <c r="F1032" s="102"/>
      <c r="G1032" s="102"/>
      <c r="H1032" s="102"/>
      <c r="I1032" s="102"/>
      <c r="J1032" s="102"/>
    </row>
    <row r="1033" spans="4:10">
      <c r="D1033" s="102"/>
      <c r="E1033" s="102"/>
      <c r="F1033" s="102"/>
      <c r="G1033" s="102"/>
      <c r="H1033" s="102"/>
      <c r="I1033" s="102"/>
      <c r="J1033" s="102"/>
    </row>
    <row r="1034" spans="4:10">
      <c r="D1034" s="102"/>
      <c r="E1034" s="102"/>
      <c r="F1034" s="102"/>
      <c r="G1034" s="102"/>
      <c r="H1034" s="102"/>
      <c r="I1034" s="102"/>
      <c r="J1034" s="102"/>
    </row>
    <row r="1035" spans="4:10">
      <c r="D1035" s="102"/>
      <c r="E1035" s="102"/>
      <c r="F1035" s="102"/>
      <c r="G1035" s="102"/>
      <c r="H1035" s="102"/>
      <c r="I1035" s="102"/>
      <c r="J1035" s="102"/>
    </row>
    <row r="1036" spans="4:10">
      <c r="D1036" s="102"/>
      <c r="E1036" s="102"/>
      <c r="F1036" s="102"/>
      <c r="G1036" s="102"/>
      <c r="H1036" s="102"/>
      <c r="I1036" s="102"/>
      <c r="J1036" s="102"/>
    </row>
    <row r="1037" spans="4:10">
      <c r="D1037" s="102"/>
      <c r="E1037" s="102"/>
      <c r="F1037" s="102"/>
      <c r="G1037" s="102"/>
      <c r="H1037" s="102"/>
      <c r="I1037" s="102"/>
      <c r="J1037" s="102"/>
    </row>
    <row r="1038" spans="4:10">
      <c r="D1038" s="102"/>
      <c r="E1038" s="102"/>
      <c r="F1038" s="102"/>
      <c r="G1038" s="102"/>
      <c r="H1038" s="102"/>
      <c r="I1038" s="102"/>
      <c r="J1038" s="102"/>
    </row>
    <row r="1039" spans="4:10">
      <c r="D1039" s="102"/>
      <c r="E1039" s="102"/>
      <c r="F1039" s="102"/>
      <c r="G1039" s="102"/>
      <c r="H1039" s="102"/>
      <c r="I1039" s="102"/>
      <c r="J1039" s="102"/>
    </row>
    <row r="1040" spans="4:10">
      <c r="D1040" s="102"/>
      <c r="E1040" s="102"/>
      <c r="F1040" s="102"/>
      <c r="G1040" s="102"/>
      <c r="H1040" s="102"/>
      <c r="I1040" s="102"/>
      <c r="J1040" s="102"/>
    </row>
    <row r="1041" spans="4:10">
      <c r="D1041" s="102"/>
      <c r="E1041" s="102"/>
      <c r="F1041" s="102"/>
      <c r="G1041" s="102"/>
      <c r="H1041" s="102"/>
      <c r="I1041" s="102"/>
      <c r="J1041" s="102"/>
    </row>
    <row r="1042" spans="4:10">
      <c r="D1042" s="102"/>
      <c r="E1042" s="102"/>
      <c r="F1042" s="102"/>
      <c r="G1042" s="102"/>
      <c r="H1042" s="102"/>
      <c r="I1042" s="102"/>
      <c r="J1042" s="102"/>
    </row>
    <row r="1043" spans="4:10">
      <c r="D1043" s="102"/>
      <c r="E1043" s="102"/>
      <c r="F1043" s="102"/>
      <c r="G1043" s="102"/>
      <c r="H1043" s="102"/>
      <c r="I1043" s="102"/>
      <c r="J1043" s="102"/>
    </row>
    <row r="1044" spans="4:10">
      <c r="D1044" s="102"/>
      <c r="E1044" s="102"/>
      <c r="F1044" s="102"/>
      <c r="G1044" s="102"/>
      <c r="H1044" s="102"/>
      <c r="I1044" s="102"/>
      <c r="J1044" s="102"/>
    </row>
    <row r="1045" spans="4:10">
      <c r="D1045" s="102"/>
      <c r="E1045" s="102"/>
      <c r="F1045" s="102"/>
      <c r="G1045" s="102"/>
      <c r="H1045" s="102"/>
      <c r="I1045" s="102"/>
      <c r="J1045" s="102"/>
    </row>
    <row r="1046" spans="4:10">
      <c r="D1046" s="102"/>
      <c r="E1046" s="102"/>
      <c r="F1046" s="102"/>
      <c r="G1046" s="102"/>
      <c r="H1046" s="102"/>
      <c r="I1046" s="102"/>
      <c r="J1046" s="102"/>
    </row>
    <row r="1047" spans="4:10">
      <c r="D1047" s="102"/>
      <c r="E1047" s="102"/>
      <c r="F1047" s="102"/>
      <c r="G1047" s="102"/>
      <c r="H1047" s="102"/>
      <c r="I1047" s="102"/>
      <c r="J1047" s="102"/>
    </row>
    <row r="1048" spans="4:10">
      <c r="D1048" s="102"/>
      <c r="E1048" s="102"/>
      <c r="F1048" s="102"/>
      <c r="G1048" s="102"/>
      <c r="H1048" s="102"/>
      <c r="I1048" s="102"/>
      <c r="J1048" s="102"/>
    </row>
    <row r="1049" spans="4:10">
      <c r="D1049" s="102"/>
      <c r="E1049" s="102"/>
      <c r="F1049" s="102"/>
      <c r="G1049" s="102"/>
      <c r="H1049" s="102"/>
      <c r="I1049" s="102"/>
      <c r="J1049" s="102"/>
    </row>
    <row r="1050" spans="4:10">
      <c r="D1050" s="102"/>
      <c r="E1050" s="102"/>
      <c r="F1050" s="102"/>
      <c r="G1050" s="102"/>
      <c r="H1050" s="102"/>
      <c r="I1050" s="102"/>
      <c r="J1050" s="102"/>
    </row>
    <row r="1051" spans="4:10">
      <c r="D1051" s="102"/>
      <c r="E1051" s="102"/>
      <c r="F1051" s="102"/>
      <c r="G1051" s="102"/>
      <c r="H1051" s="102"/>
      <c r="I1051" s="102"/>
      <c r="J1051" s="102"/>
    </row>
    <row r="1052" spans="4:10">
      <c r="D1052" s="102"/>
      <c r="E1052" s="102"/>
      <c r="F1052" s="102"/>
      <c r="G1052" s="102"/>
      <c r="H1052" s="102"/>
      <c r="I1052" s="102"/>
      <c r="J1052" s="102"/>
    </row>
    <row r="1053" spans="4:10">
      <c r="D1053" s="102"/>
      <c r="E1053" s="102"/>
      <c r="F1053" s="102"/>
      <c r="G1053" s="102"/>
      <c r="H1053" s="102"/>
      <c r="I1053" s="102"/>
      <c r="J1053" s="102"/>
    </row>
    <row r="1054" spans="4:10">
      <c r="D1054" s="102"/>
      <c r="E1054" s="102"/>
      <c r="F1054" s="102"/>
      <c r="G1054" s="102"/>
      <c r="H1054" s="102"/>
      <c r="I1054" s="102"/>
      <c r="J1054" s="102"/>
    </row>
    <row r="1055" spans="4:10">
      <c r="D1055" s="102"/>
      <c r="E1055" s="102"/>
      <c r="F1055" s="102"/>
      <c r="G1055" s="102"/>
      <c r="H1055" s="102"/>
      <c r="I1055" s="102"/>
      <c r="J1055" s="102"/>
    </row>
    <row r="1056" spans="4:10">
      <c r="D1056" s="102"/>
      <c r="E1056" s="102"/>
      <c r="F1056" s="102"/>
      <c r="G1056" s="102"/>
      <c r="H1056" s="102"/>
      <c r="I1056" s="102"/>
      <c r="J1056" s="102"/>
    </row>
    <row r="1057" spans="4:10">
      <c r="D1057" s="102"/>
      <c r="E1057" s="102"/>
      <c r="F1057" s="102"/>
      <c r="G1057" s="102"/>
      <c r="H1057" s="102"/>
      <c r="I1057" s="102"/>
      <c r="J1057" s="102"/>
    </row>
    <row r="1058" spans="4:10">
      <c r="D1058" s="102"/>
      <c r="E1058" s="102"/>
      <c r="F1058" s="102"/>
      <c r="G1058" s="102"/>
      <c r="H1058" s="102"/>
      <c r="I1058" s="102"/>
      <c r="J1058" s="102"/>
    </row>
    <row r="1059" spans="4:10">
      <c r="D1059" s="102"/>
      <c r="E1059" s="102"/>
      <c r="F1059" s="102"/>
      <c r="G1059" s="102"/>
      <c r="H1059" s="102"/>
      <c r="I1059" s="102"/>
      <c r="J1059" s="102"/>
    </row>
    <row r="1060" spans="4:10">
      <c r="D1060" s="102"/>
      <c r="E1060" s="102"/>
      <c r="F1060" s="102"/>
      <c r="G1060" s="102"/>
      <c r="H1060" s="102"/>
      <c r="I1060" s="102"/>
      <c r="J1060" s="102"/>
    </row>
    <row r="1061" spans="4:10">
      <c r="D1061" s="102"/>
      <c r="E1061" s="102"/>
      <c r="F1061" s="102"/>
      <c r="G1061" s="102"/>
      <c r="H1061" s="102"/>
      <c r="I1061" s="102"/>
      <c r="J1061" s="102"/>
    </row>
    <row r="1062" spans="4:10">
      <c r="D1062" s="102"/>
      <c r="E1062" s="102"/>
      <c r="F1062" s="102"/>
      <c r="G1062" s="102"/>
      <c r="H1062" s="102"/>
      <c r="I1062" s="102"/>
      <c r="J1062" s="102"/>
    </row>
    <row r="1063" spans="4:10">
      <c r="D1063" s="102"/>
      <c r="E1063" s="102"/>
      <c r="F1063" s="102"/>
      <c r="G1063" s="102"/>
      <c r="H1063" s="102"/>
      <c r="I1063" s="102"/>
      <c r="J1063" s="102"/>
    </row>
    <row r="1064" spans="4:10">
      <c r="D1064" s="102"/>
      <c r="E1064" s="102"/>
      <c r="F1064" s="102"/>
      <c r="G1064" s="102"/>
      <c r="H1064" s="102"/>
      <c r="I1064" s="102"/>
      <c r="J1064" s="102"/>
    </row>
    <row r="1065" spans="4:10">
      <c r="D1065" s="102"/>
      <c r="E1065" s="102"/>
      <c r="F1065" s="102"/>
      <c r="G1065" s="102"/>
      <c r="H1065" s="102"/>
      <c r="I1065" s="102"/>
      <c r="J1065" s="102"/>
    </row>
    <row r="1066" spans="4:10">
      <c r="D1066" s="102"/>
      <c r="E1066" s="102"/>
      <c r="F1066" s="102"/>
      <c r="G1066" s="102"/>
      <c r="H1066" s="102"/>
      <c r="I1066" s="102"/>
      <c r="J1066" s="102"/>
    </row>
    <row r="1067" spans="4:10">
      <c r="D1067" s="102"/>
      <c r="E1067" s="102"/>
      <c r="F1067" s="102"/>
      <c r="G1067" s="102"/>
      <c r="H1067" s="102"/>
      <c r="I1067" s="102"/>
      <c r="J1067" s="102"/>
    </row>
    <row r="1068" spans="4:10">
      <c r="D1068" s="102"/>
      <c r="E1068" s="102"/>
      <c r="F1068" s="102"/>
      <c r="G1068" s="102"/>
      <c r="H1068" s="102"/>
      <c r="I1068" s="102"/>
      <c r="J1068" s="102"/>
    </row>
    <row r="1069" spans="4:10">
      <c r="D1069" s="102"/>
      <c r="E1069" s="102"/>
      <c r="F1069" s="102"/>
      <c r="G1069" s="102"/>
      <c r="H1069" s="102"/>
      <c r="I1069" s="102"/>
      <c r="J1069" s="102"/>
    </row>
    <row r="1070" spans="4:10">
      <c r="D1070" s="102"/>
      <c r="E1070" s="102"/>
      <c r="F1070" s="102"/>
      <c r="G1070" s="102"/>
      <c r="H1070" s="102"/>
      <c r="I1070" s="102"/>
      <c r="J1070" s="102"/>
    </row>
    <row r="1071" spans="4:10">
      <c r="D1071" s="102"/>
      <c r="E1071" s="102"/>
      <c r="F1071" s="102"/>
      <c r="G1071" s="102"/>
      <c r="H1071" s="102"/>
      <c r="I1071" s="102"/>
      <c r="J1071" s="102"/>
    </row>
    <row r="1072" spans="4:10">
      <c r="D1072" s="102"/>
      <c r="E1072" s="102"/>
      <c r="F1072" s="102"/>
      <c r="G1072" s="102"/>
      <c r="H1072" s="102"/>
      <c r="I1072" s="102"/>
      <c r="J1072" s="102"/>
    </row>
    <row r="1073" spans="4:10">
      <c r="D1073" s="102"/>
      <c r="E1073" s="102"/>
      <c r="F1073" s="102"/>
      <c r="G1073" s="102"/>
      <c r="H1073" s="102"/>
      <c r="I1073" s="102"/>
      <c r="J1073" s="102"/>
    </row>
    <row r="1074" spans="4:10">
      <c r="D1074" s="102"/>
      <c r="E1074" s="102"/>
      <c r="F1074" s="102"/>
      <c r="G1074" s="102"/>
      <c r="H1074" s="102"/>
      <c r="I1074" s="102"/>
      <c r="J1074" s="102"/>
    </row>
    <row r="1075" spans="4:10">
      <c r="D1075" s="102"/>
      <c r="E1075" s="102"/>
      <c r="F1075" s="102"/>
      <c r="G1075" s="102"/>
      <c r="H1075" s="102"/>
      <c r="I1075" s="102"/>
      <c r="J1075" s="102"/>
    </row>
    <row r="1076" spans="4:10">
      <c r="D1076" s="102"/>
      <c r="E1076" s="102"/>
      <c r="F1076" s="102"/>
      <c r="G1076" s="102"/>
      <c r="H1076" s="102"/>
      <c r="I1076" s="102"/>
      <c r="J1076" s="102"/>
    </row>
    <row r="1077" spans="4:10">
      <c r="D1077" s="102"/>
      <c r="E1077" s="102"/>
      <c r="F1077" s="102"/>
      <c r="G1077" s="102"/>
      <c r="H1077" s="102"/>
      <c r="I1077" s="102"/>
      <c r="J1077" s="102"/>
    </row>
    <row r="1078" spans="4:10">
      <c r="D1078" s="102"/>
      <c r="E1078" s="102"/>
      <c r="F1078" s="102"/>
      <c r="G1078" s="102"/>
      <c r="H1078" s="102"/>
      <c r="I1078" s="102"/>
      <c r="J1078" s="102"/>
    </row>
    <row r="1079" spans="4:10">
      <c r="D1079" s="102"/>
      <c r="E1079" s="102"/>
      <c r="F1079" s="102"/>
      <c r="G1079" s="102"/>
      <c r="H1079" s="102"/>
      <c r="I1079" s="102"/>
      <c r="J1079" s="102"/>
    </row>
    <row r="1080" spans="4:10">
      <c r="D1080" s="102"/>
      <c r="E1080" s="102"/>
      <c r="F1080" s="102"/>
      <c r="G1080" s="102"/>
      <c r="H1080" s="102"/>
      <c r="I1080" s="102"/>
      <c r="J1080" s="102"/>
    </row>
    <row r="1081" spans="4:10">
      <c r="D1081" s="102"/>
      <c r="E1081" s="102"/>
      <c r="F1081" s="102"/>
      <c r="G1081" s="102"/>
      <c r="H1081" s="102"/>
      <c r="I1081" s="102"/>
      <c r="J1081" s="102"/>
    </row>
    <row r="1082" spans="4:10">
      <c r="D1082" s="102"/>
      <c r="E1082" s="102"/>
      <c r="F1082" s="102"/>
      <c r="G1082" s="102"/>
      <c r="H1082" s="102"/>
      <c r="I1082" s="102"/>
      <c r="J1082" s="102"/>
    </row>
    <row r="1083" spans="4:10">
      <c r="D1083" s="102"/>
      <c r="E1083" s="102"/>
      <c r="F1083" s="102"/>
      <c r="G1083" s="102"/>
      <c r="H1083" s="102"/>
      <c r="I1083" s="102"/>
      <c r="J1083" s="102"/>
    </row>
    <row r="1084" spans="4:10">
      <c r="D1084" s="102"/>
      <c r="E1084" s="102"/>
      <c r="F1084" s="102"/>
      <c r="G1084" s="102"/>
      <c r="H1084" s="102"/>
      <c r="I1084" s="102"/>
      <c r="J1084" s="102"/>
    </row>
    <row r="1085" spans="4:10">
      <c r="D1085" s="102"/>
      <c r="E1085" s="102"/>
      <c r="F1085" s="102"/>
      <c r="G1085" s="102"/>
      <c r="H1085" s="102"/>
      <c r="I1085" s="102"/>
      <c r="J1085" s="102"/>
    </row>
    <row r="1086" spans="4:10">
      <c r="D1086" s="102"/>
      <c r="E1086" s="102"/>
      <c r="F1086" s="102"/>
      <c r="G1086" s="102"/>
      <c r="H1086" s="102"/>
      <c r="I1086" s="102"/>
      <c r="J1086" s="102"/>
    </row>
    <row r="1087" spans="4:10">
      <c r="D1087" s="102"/>
      <c r="E1087" s="102"/>
      <c r="F1087" s="102"/>
      <c r="G1087" s="102"/>
      <c r="H1087" s="102"/>
      <c r="I1087" s="102"/>
      <c r="J1087" s="102"/>
    </row>
    <row r="1088" spans="4:10">
      <c r="D1088" s="102"/>
      <c r="E1088" s="102"/>
      <c r="F1088" s="102"/>
      <c r="G1088" s="102"/>
      <c r="H1088" s="102"/>
      <c r="I1088" s="102"/>
      <c r="J1088" s="102"/>
    </row>
    <row r="1089" spans="4:10">
      <c r="D1089" s="102"/>
      <c r="E1089" s="102"/>
      <c r="F1089" s="102"/>
      <c r="G1089" s="102"/>
      <c r="H1089" s="102"/>
      <c r="I1089" s="102"/>
      <c r="J1089" s="102"/>
    </row>
    <row r="1090" spans="4:10">
      <c r="D1090" s="102"/>
      <c r="E1090" s="102"/>
      <c r="F1090" s="102"/>
      <c r="G1090" s="102"/>
      <c r="H1090" s="102"/>
      <c r="I1090" s="102"/>
      <c r="J1090" s="102"/>
    </row>
    <row r="1091" spans="4:10">
      <c r="D1091" s="102"/>
      <c r="E1091" s="102"/>
      <c r="F1091" s="102"/>
      <c r="G1091" s="102"/>
      <c r="H1091" s="102"/>
      <c r="I1091" s="102"/>
      <c r="J1091" s="102"/>
    </row>
    <row r="1092" spans="4:10">
      <c r="D1092" s="102"/>
      <c r="E1092" s="102"/>
      <c r="F1092" s="102"/>
      <c r="G1092" s="102"/>
      <c r="H1092" s="102"/>
      <c r="I1092" s="102"/>
      <c r="J1092" s="102"/>
    </row>
    <row r="1093" spans="4:10">
      <c r="D1093" s="102"/>
      <c r="E1093" s="102"/>
      <c r="F1093" s="102"/>
      <c r="G1093" s="102"/>
      <c r="H1093" s="102"/>
      <c r="I1093" s="102"/>
      <c r="J1093" s="102"/>
    </row>
    <row r="1094" spans="4:10">
      <c r="D1094" s="102"/>
      <c r="E1094" s="102"/>
      <c r="F1094" s="102"/>
      <c r="G1094" s="102"/>
      <c r="H1094" s="102"/>
      <c r="I1094" s="102"/>
      <c r="J1094" s="102"/>
    </row>
    <row r="1095" spans="4:10">
      <c r="D1095" s="102"/>
      <c r="E1095" s="102"/>
      <c r="F1095" s="102"/>
      <c r="G1095" s="102"/>
      <c r="H1095" s="102"/>
      <c r="I1095" s="102"/>
      <c r="J1095" s="102"/>
    </row>
    <row r="1096" spans="4:10">
      <c r="D1096" s="102"/>
      <c r="E1096" s="102"/>
      <c r="F1096" s="102"/>
      <c r="G1096" s="102"/>
      <c r="H1096" s="102"/>
      <c r="I1096" s="102"/>
      <c r="J1096" s="102"/>
    </row>
    <row r="1097" spans="4:10">
      <c r="D1097" s="102"/>
      <c r="E1097" s="102"/>
      <c r="F1097" s="102"/>
      <c r="G1097" s="102"/>
      <c r="H1097" s="102"/>
      <c r="I1097" s="102"/>
      <c r="J1097" s="102"/>
    </row>
    <row r="1098" spans="4:10">
      <c r="D1098" s="102"/>
      <c r="E1098" s="102"/>
      <c r="F1098" s="102"/>
      <c r="G1098" s="102"/>
      <c r="H1098" s="102"/>
      <c r="I1098" s="102"/>
      <c r="J1098" s="102"/>
    </row>
    <row r="1099" spans="4:10">
      <c r="D1099" s="102"/>
      <c r="E1099" s="102"/>
      <c r="F1099" s="102"/>
      <c r="G1099" s="102"/>
      <c r="H1099" s="102"/>
      <c r="I1099" s="102"/>
      <c r="J1099" s="102"/>
    </row>
    <row r="1100" spans="4:10">
      <c r="D1100" s="102"/>
      <c r="E1100" s="102"/>
      <c r="F1100" s="102"/>
      <c r="G1100" s="102"/>
      <c r="H1100" s="102"/>
      <c r="I1100" s="102"/>
      <c r="J1100" s="102"/>
    </row>
    <row r="1101" spans="4:10">
      <c r="D1101" s="102"/>
      <c r="E1101" s="102"/>
      <c r="F1101" s="102"/>
      <c r="G1101" s="102"/>
      <c r="H1101" s="102"/>
      <c r="I1101" s="102"/>
      <c r="J1101" s="102"/>
    </row>
    <row r="1102" spans="4:10">
      <c r="D1102" s="102"/>
      <c r="E1102" s="102"/>
      <c r="F1102" s="102"/>
      <c r="G1102" s="102"/>
      <c r="H1102" s="102"/>
      <c r="I1102" s="102"/>
      <c r="J1102" s="102"/>
    </row>
    <row r="1103" spans="4:10">
      <c r="D1103" s="102"/>
      <c r="E1103" s="102"/>
      <c r="F1103" s="102"/>
      <c r="G1103" s="102"/>
      <c r="H1103" s="102"/>
      <c r="I1103" s="102"/>
      <c r="J1103" s="102"/>
    </row>
    <row r="1104" spans="4:10">
      <c r="D1104" s="102"/>
      <c r="E1104" s="102"/>
      <c r="F1104" s="102"/>
      <c r="G1104" s="102"/>
      <c r="H1104" s="102"/>
      <c r="I1104" s="102"/>
      <c r="J1104" s="102"/>
    </row>
    <row r="1105" spans="4:10">
      <c r="D1105" s="102"/>
      <c r="E1105" s="102"/>
      <c r="F1105" s="102"/>
      <c r="G1105" s="102"/>
      <c r="H1105" s="102"/>
      <c r="I1105" s="102"/>
      <c r="J1105" s="102"/>
    </row>
    <row r="1106" spans="4:10">
      <c r="D1106" s="102"/>
      <c r="E1106" s="102"/>
      <c r="F1106" s="102"/>
      <c r="G1106" s="102"/>
      <c r="H1106" s="102"/>
      <c r="I1106" s="102"/>
      <c r="J1106" s="102"/>
    </row>
    <row r="1107" spans="4:10">
      <c r="D1107" s="102"/>
      <c r="E1107" s="102"/>
      <c r="F1107" s="102"/>
      <c r="G1107" s="102"/>
      <c r="H1107" s="102"/>
      <c r="I1107" s="102"/>
      <c r="J1107" s="102"/>
    </row>
    <row r="1108" spans="4:10">
      <c r="D1108" s="102"/>
      <c r="E1108" s="102"/>
      <c r="F1108" s="102"/>
      <c r="G1108" s="102"/>
      <c r="H1108" s="102"/>
      <c r="I1108" s="102"/>
      <c r="J1108" s="102"/>
    </row>
    <row r="1109" spans="4:10">
      <c r="D1109" s="102"/>
      <c r="E1109" s="102"/>
      <c r="F1109" s="102"/>
      <c r="G1109" s="102"/>
      <c r="H1109" s="102"/>
      <c r="I1109" s="102"/>
      <c r="J1109" s="102"/>
    </row>
    <row r="1110" spans="4:10">
      <c r="D1110" s="102"/>
      <c r="E1110" s="102"/>
      <c r="F1110" s="102"/>
      <c r="G1110" s="102"/>
      <c r="H1110" s="102"/>
      <c r="I1110" s="102"/>
      <c r="J1110" s="102"/>
    </row>
    <row r="1111" spans="4:10">
      <c r="D1111" s="102"/>
      <c r="E1111" s="102"/>
      <c r="F1111" s="102"/>
      <c r="G1111" s="102"/>
      <c r="H1111" s="102"/>
      <c r="I1111" s="102"/>
      <c r="J1111" s="102"/>
    </row>
    <row r="1112" spans="4:10">
      <c r="D1112" s="102"/>
      <c r="E1112" s="102"/>
      <c r="F1112" s="102"/>
      <c r="G1112" s="102"/>
      <c r="H1112" s="102"/>
      <c r="I1112" s="102"/>
      <c r="J1112" s="102"/>
    </row>
    <row r="1113" spans="4:10">
      <c r="D1113" s="102"/>
      <c r="E1113" s="102"/>
      <c r="F1113" s="102"/>
      <c r="G1113" s="102"/>
      <c r="H1113" s="102"/>
      <c r="I1113" s="102"/>
      <c r="J1113" s="102"/>
    </row>
    <row r="1114" spans="4:10">
      <c r="D1114" s="102"/>
      <c r="E1114" s="102"/>
      <c r="F1114" s="102"/>
      <c r="G1114" s="102"/>
      <c r="H1114" s="102"/>
      <c r="I1114" s="102"/>
      <c r="J1114" s="102"/>
    </row>
    <row r="1115" spans="4:10">
      <c r="D1115" s="102"/>
      <c r="E1115" s="102"/>
      <c r="F1115" s="102"/>
      <c r="G1115" s="102"/>
      <c r="H1115" s="102"/>
      <c r="I1115" s="102"/>
      <c r="J1115" s="102"/>
    </row>
    <row r="1116" spans="4:10">
      <c r="D1116" s="102"/>
      <c r="E1116" s="102"/>
      <c r="F1116" s="102"/>
      <c r="G1116" s="102"/>
      <c r="H1116" s="102"/>
      <c r="I1116" s="102"/>
      <c r="J1116" s="102"/>
    </row>
    <row r="1117" spans="4:10">
      <c r="D1117" s="102"/>
      <c r="E1117" s="102"/>
      <c r="F1117" s="102"/>
      <c r="G1117" s="102"/>
      <c r="H1117" s="102"/>
      <c r="I1117" s="102"/>
      <c r="J1117" s="102"/>
    </row>
    <row r="1118" spans="4:10">
      <c r="D1118" s="102"/>
      <c r="E1118" s="102"/>
      <c r="F1118" s="102"/>
      <c r="G1118" s="102"/>
      <c r="H1118" s="102"/>
      <c r="I1118" s="102"/>
      <c r="J1118" s="102"/>
    </row>
    <row r="1119" spans="4:10">
      <c r="D1119" s="102"/>
      <c r="E1119" s="102"/>
      <c r="F1119" s="102"/>
      <c r="G1119" s="102"/>
      <c r="H1119" s="102"/>
      <c r="I1119" s="102"/>
      <c r="J1119" s="102"/>
    </row>
    <row r="1120" spans="4:10">
      <c r="D1120" s="102"/>
      <c r="E1120" s="102"/>
      <c r="F1120" s="102"/>
      <c r="G1120" s="102"/>
      <c r="H1120" s="102"/>
      <c r="I1120" s="102"/>
      <c r="J1120" s="102"/>
    </row>
    <row r="1121" spans="4:10">
      <c r="D1121" s="102"/>
      <c r="E1121" s="102"/>
      <c r="F1121" s="102"/>
      <c r="G1121" s="102"/>
      <c r="H1121" s="102"/>
      <c r="I1121" s="102"/>
      <c r="J1121" s="102"/>
    </row>
    <row r="1122" spans="4:10">
      <c r="D1122" s="102"/>
      <c r="E1122" s="102"/>
      <c r="F1122" s="102"/>
      <c r="G1122" s="102"/>
      <c r="H1122" s="102"/>
      <c r="I1122" s="102"/>
      <c r="J1122" s="102"/>
    </row>
    <row r="1123" spans="4:10">
      <c r="D1123" s="102"/>
      <c r="E1123" s="102"/>
      <c r="F1123" s="102"/>
      <c r="G1123" s="102"/>
      <c r="H1123" s="102"/>
      <c r="I1123" s="102"/>
      <c r="J1123" s="102"/>
    </row>
    <row r="1124" spans="4:10">
      <c r="D1124" s="102"/>
      <c r="E1124" s="102"/>
      <c r="F1124" s="102"/>
      <c r="G1124" s="102"/>
      <c r="H1124" s="102"/>
      <c r="I1124" s="102"/>
      <c r="J1124" s="102"/>
    </row>
    <row r="1125" spans="4:10">
      <c r="D1125" s="102"/>
      <c r="E1125" s="102"/>
      <c r="F1125" s="102"/>
      <c r="G1125" s="102"/>
      <c r="H1125" s="102"/>
      <c r="I1125" s="102"/>
      <c r="J1125" s="102"/>
    </row>
    <row r="1126" spans="4:10">
      <c r="D1126" s="102"/>
      <c r="E1126" s="102"/>
      <c r="F1126" s="102"/>
      <c r="G1126" s="102"/>
      <c r="H1126" s="102"/>
      <c r="I1126" s="102"/>
      <c r="J1126" s="102"/>
    </row>
    <row r="1127" spans="4:10">
      <c r="D1127" s="102"/>
      <c r="E1127" s="102"/>
      <c r="F1127" s="102"/>
      <c r="G1127" s="102"/>
      <c r="H1127" s="102"/>
      <c r="I1127" s="102"/>
      <c r="J1127" s="102"/>
    </row>
    <row r="1128" spans="4:10">
      <c r="D1128" s="102"/>
      <c r="E1128" s="102"/>
      <c r="F1128" s="102"/>
      <c r="G1128" s="102"/>
      <c r="H1128" s="102"/>
      <c r="I1128" s="102"/>
      <c r="J1128" s="102"/>
    </row>
    <row r="1129" spans="4:10">
      <c r="D1129" s="102"/>
      <c r="E1129" s="102"/>
      <c r="F1129" s="102"/>
      <c r="G1129" s="102"/>
      <c r="H1129" s="102"/>
      <c r="I1129" s="102"/>
      <c r="J1129" s="102"/>
    </row>
    <row r="1130" spans="4:10">
      <c r="D1130" s="102"/>
      <c r="E1130" s="102"/>
      <c r="F1130" s="102"/>
      <c r="G1130" s="102"/>
      <c r="H1130" s="102"/>
      <c r="I1130" s="102"/>
      <c r="J1130" s="102"/>
    </row>
    <row r="1131" spans="4:10">
      <c r="D1131" s="102"/>
      <c r="E1131" s="102"/>
      <c r="F1131" s="102"/>
      <c r="G1131" s="102"/>
      <c r="H1131" s="102"/>
      <c r="I1131" s="102"/>
      <c r="J1131" s="102"/>
    </row>
    <row r="1132" spans="4:10">
      <c r="D1132" s="102"/>
      <c r="E1132" s="102"/>
      <c r="F1132" s="102"/>
      <c r="G1132" s="102"/>
      <c r="H1132" s="102"/>
      <c r="I1132" s="102"/>
      <c r="J1132" s="102"/>
    </row>
    <row r="1133" spans="4:10">
      <c r="D1133" s="102"/>
      <c r="E1133" s="102"/>
      <c r="F1133" s="102"/>
      <c r="G1133" s="102"/>
      <c r="H1133" s="102"/>
      <c r="I1133" s="102"/>
      <c r="J1133" s="102"/>
    </row>
    <row r="1134" spans="4:10">
      <c r="D1134" s="102"/>
      <c r="E1134" s="102"/>
      <c r="F1134" s="102"/>
      <c r="G1134" s="102"/>
      <c r="H1134" s="102"/>
      <c r="I1134" s="102"/>
      <c r="J1134" s="102"/>
    </row>
    <row r="1135" spans="4:10">
      <c r="D1135" s="102"/>
      <c r="E1135" s="102"/>
      <c r="F1135" s="102"/>
      <c r="G1135" s="102"/>
      <c r="H1135" s="102"/>
      <c r="I1135" s="102"/>
      <c r="J1135" s="102"/>
    </row>
    <row r="1136" spans="4:10">
      <c r="D1136" s="102"/>
      <c r="E1136" s="102"/>
      <c r="F1136" s="102"/>
      <c r="G1136" s="102"/>
      <c r="H1136" s="102"/>
      <c r="I1136" s="102"/>
      <c r="J1136" s="102"/>
    </row>
    <row r="1137" spans="4:10">
      <c r="D1137" s="102"/>
      <c r="E1137" s="102"/>
      <c r="F1137" s="102"/>
      <c r="G1137" s="102"/>
      <c r="H1137" s="102"/>
      <c r="I1137" s="102"/>
      <c r="J1137" s="102"/>
    </row>
    <row r="1138" spans="4:10">
      <c r="D1138" s="102"/>
      <c r="E1138" s="102"/>
      <c r="F1138" s="102"/>
      <c r="G1138" s="102"/>
      <c r="H1138" s="102"/>
      <c r="I1138" s="102"/>
      <c r="J1138" s="102"/>
    </row>
    <row r="1139" spans="4:10">
      <c r="D1139" s="102"/>
      <c r="E1139" s="102"/>
      <c r="F1139" s="102"/>
      <c r="G1139" s="102"/>
      <c r="H1139" s="102"/>
      <c r="I1139" s="102"/>
      <c r="J1139" s="102"/>
    </row>
    <row r="1140" spans="4:10">
      <c r="D1140" s="102"/>
      <c r="E1140" s="102"/>
      <c r="F1140" s="102"/>
      <c r="G1140" s="102"/>
      <c r="H1140" s="102"/>
      <c r="I1140" s="102"/>
      <c r="J1140" s="102"/>
    </row>
    <row r="1141" spans="4:10">
      <c r="D1141" s="102"/>
      <c r="E1141" s="102"/>
      <c r="F1141" s="102"/>
      <c r="G1141" s="102"/>
      <c r="H1141" s="102"/>
      <c r="I1141" s="102"/>
      <c r="J1141" s="102"/>
    </row>
    <row r="1142" spans="4:10">
      <c r="D1142" s="102"/>
      <c r="E1142" s="102"/>
      <c r="F1142" s="102"/>
      <c r="G1142" s="102"/>
      <c r="H1142" s="102"/>
      <c r="I1142" s="102"/>
      <c r="J1142" s="102"/>
    </row>
    <row r="1143" spans="4:10">
      <c r="D1143" s="102"/>
      <c r="E1143" s="102"/>
      <c r="F1143" s="102"/>
      <c r="G1143" s="102"/>
      <c r="H1143" s="102"/>
      <c r="I1143" s="102"/>
      <c r="J1143" s="102"/>
    </row>
    <row r="1144" spans="4:10">
      <c r="D1144" s="102"/>
      <c r="E1144" s="102"/>
      <c r="F1144" s="102"/>
      <c r="G1144" s="102"/>
      <c r="H1144" s="102"/>
      <c r="I1144" s="102"/>
      <c r="J1144" s="102"/>
    </row>
    <row r="1145" spans="4:10">
      <c r="D1145" s="102"/>
      <c r="E1145" s="102"/>
      <c r="F1145" s="102"/>
      <c r="G1145" s="102"/>
      <c r="H1145" s="102"/>
      <c r="I1145" s="102"/>
      <c r="J1145" s="102"/>
    </row>
    <row r="1146" spans="4:10">
      <c r="D1146" s="102"/>
      <c r="E1146" s="102"/>
      <c r="F1146" s="102"/>
      <c r="G1146" s="102"/>
      <c r="H1146" s="102"/>
      <c r="I1146" s="102"/>
      <c r="J1146" s="102"/>
    </row>
    <row r="1147" spans="4:10">
      <c r="D1147" s="102"/>
      <c r="E1147" s="102"/>
      <c r="F1147" s="102"/>
      <c r="G1147" s="102"/>
      <c r="H1147" s="102"/>
      <c r="I1147" s="102"/>
      <c r="J1147" s="102"/>
    </row>
    <row r="1148" spans="4:10">
      <c r="D1148" s="102"/>
      <c r="E1148" s="102"/>
      <c r="F1148" s="102"/>
      <c r="G1148" s="102"/>
      <c r="H1148" s="102"/>
      <c r="I1148" s="102"/>
      <c r="J1148" s="102"/>
    </row>
    <row r="1149" spans="4:10">
      <c r="D1149" s="102"/>
      <c r="E1149" s="102"/>
      <c r="F1149" s="102"/>
      <c r="G1149" s="102"/>
      <c r="H1149" s="102"/>
      <c r="I1149" s="102"/>
      <c r="J1149" s="102"/>
    </row>
    <row r="1150" spans="4:10">
      <c r="D1150" s="102"/>
      <c r="E1150" s="102"/>
      <c r="F1150" s="102"/>
      <c r="G1150" s="102"/>
      <c r="H1150" s="102"/>
      <c r="I1150" s="102"/>
      <c r="J1150" s="102"/>
    </row>
    <row r="1151" spans="4:10">
      <c r="D1151" s="102"/>
      <c r="E1151" s="102"/>
      <c r="F1151" s="102"/>
      <c r="G1151" s="102"/>
      <c r="H1151" s="102"/>
      <c r="I1151" s="102"/>
      <c r="J1151" s="102"/>
    </row>
    <row r="1152" spans="4:10">
      <c r="D1152" s="102"/>
      <c r="E1152" s="102"/>
      <c r="F1152" s="102"/>
      <c r="G1152" s="102"/>
      <c r="H1152" s="102"/>
      <c r="I1152" s="102"/>
      <c r="J1152" s="102"/>
    </row>
    <row r="1153" spans="4:10">
      <c r="D1153" s="102"/>
      <c r="E1153" s="102"/>
      <c r="F1153" s="102"/>
      <c r="G1153" s="102"/>
      <c r="H1153" s="102"/>
      <c r="I1153" s="102"/>
      <c r="J1153" s="102"/>
    </row>
    <row r="1154" spans="4:10">
      <c r="D1154" s="102"/>
      <c r="E1154" s="102"/>
      <c r="F1154" s="102"/>
      <c r="G1154" s="102"/>
      <c r="H1154" s="102"/>
      <c r="I1154" s="102"/>
      <c r="J1154" s="102"/>
    </row>
    <row r="1155" spans="4:10">
      <c r="D1155" s="102"/>
      <c r="E1155" s="102"/>
      <c r="F1155" s="102"/>
      <c r="G1155" s="102"/>
      <c r="H1155" s="102"/>
      <c r="I1155" s="102"/>
      <c r="J1155" s="102"/>
    </row>
    <row r="1156" spans="4:10">
      <c r="D1156" s="102"/>
      <c r="E1156" s="102"/>
      <c r="F1156" s="102"/>
      <c r="G1156" s="102"/>
      <c r="H1156" s="102"/>
      <c r="I1156" s="102"/>
      <c r="J1156" s="102"/>
    </row>
    <row r="1157" spans="4:10">
      <c r="D1157" s="102"/>
      <c r="E1157" s="102"/>
      <c r="F1157" s="102"/>
      <c r="G1157" s="102"/>
      <c r="H1157" s="102"/>
      <c r="I1157" s="102"/>
      <c r="J1157" s="102"/>
    </row>
    <row r="1158" spans="4:10">
      <c r="D1158" s="102"/>
      <c r="E1158" s="102"/>
      <c r="F1158" s="102"/>
      <c r="G1158" s="102"/>
      <c r="H1158" s="102"/>
      <c r="I1158" s="102"/>
      <c r="J1158" s="102"/>
    </row>
    <row r="1159" spans="4:10">
      <c r="D1159" s="102"/>
      <c r="E1159" s="102"/>
      <c r="F1159" s="102"/>
      <c r="G1159" s="102"/>
      <c r="H1159" s="102"/>
      <c r="I1159" s="102"/>
      <c r="J1159" s="102"/>
    </row>
    <row r="1160" spans="4:10">
      <c r="D1160" s="102"/>
      <c r="E1160" s="102"/>
      <c r="F1160" s="102"/>
      <c r="G1160" s="102"/>
      <c r="H1160" s="102"/>
      <c r="I1160" s="102"/>
      <c r="J1160" s="102"/>
    </row>
    <row r="1161" spans="4:10">
      <c r="D1161" s="102"/>
      <c r="E1161" s="102"/>
      <c r="F1161" s="102"/>
      <c r="G1161" s="102"/>
      <c r="H1161" s="102"/>
      <c r="I1161" s="102"/>
      <c r="J1161" s="102"/>
    </row>
    <row r="1162" spans="4:10">
      <c r="D1162" s="102"/>
      <c r="E1162" s="102"/>
      <c r="F1162" s="102"/>
      <c r="G1162" s="102"/>
      <c r="H1162" s="102"/>
      <c r="I1162" s="102"/>
      <c r="J1162" s="102"/>
    </row>
    <row r="1163" spans="4:10">
      <c r="D1163" s="102"/>
      <c r="E1163" s="102"/>
      <c r="F1163" s="102"/>
      <c r="G1163" s="102"/>
      <c r="H1163" s="102"/>
      <c r="I1163" s="102"/>
      <c r="J1163" s="102"/>
    </row>
    <row r="1164" spans="4:10">
      <c r="D1164" s="102"/>
      <c r="E1164" s="102"/>
      <c r="F1164" s="102"/>
      <c r="G1164" s="102"/>
      <c r="H1164" s="102"/>
      <c r="I1164" s="102"/>
      <c r="J1164" s="102"/>
    </row>
    <row r="1165" spans="4:10">
      <c r="D1165" s="102"/>
      <c r="E1165" s="102"/>
      <c r="F1165" s="102"/>
      <c r="G1165" s="102"/>
      <c r="H1165" s="102"/>
      <c r="I1165" s="102"/>
      <c r="J1165" s="102"/>
    </row>
    <row r="1166" spans="4:10">
      <c r="D1166" s="102"/>
      <c r="E1166" s="102"/>
      <c r="F1166" s="102"/>
      <c r="G1166" s="102"/>
      <c r="H1166" s="102"/>
      <c r="I1166" s="102"/>
      <c r="J1166" s="102"/>
    </row>
    <row r="1167" spans="4:10">
      <c r="D1167" s="102"/>
      <c r="E1167" s="102"/>
      <c r="F1167" s="102"/>
      <c r="G1167" s="102"/>
      <c r="H1167" s="102"/>
      <c r="I1167" s="102"/>
      <c r="J1167" s="102"/>
    </row>
    <row r="1168" spans="4:10">
      <c r="D1168" s="102"/>
      <c r="E1168" s="102"/>
      <c r="F1168" s="102"/>
      <c r="G1168" s="102"/>
      <c r="H1168" s="102"/>
      <c r="I1168" s="102"/>
      <c r="J1168" s="102"/>
    </row>
    <row r="1169" spans="4:10">
      <c r="D1169" s="102"/>
      <c r="E1169" s="102"/>
      <c r="F1169" s="102"/>
      <c r="G1169" s="102"/>
      <c r="H1169" s="102"/>
      <c r="I1169" s="102"/>
      <c r="J1169" s="102"/>
    </row>
    <row r="1170" spans="4:10">
      <c r="D1170" s="102"/>
      <c r="E1170" s="102"/>
      <c r="F1170" s="102"/>
      <c r="G1170" s="102"/>
      <c r="H1170" s="102"/>
      <c r="I1170" s="102"/>
      <c r="J1170" s="102"/>
    </row>
    <row r="1171" spans="4:10">
      <c r="D1171" s="102"/>
      <c r="E1171" s="102"/>
      <c r="F1171" s="102"/>
      <c r="G1171" s="102"/>
      <c r="H1171" s="102"/>
      <c r="I1171" s="102"/>
      <c r="J1171" s="102"/>
    </row>
    <row r="1172" spans="4:10">
      <c r="D1172" s="102"/>
      <c r="E1172" s="102"/>
      <c r="F1172" s="102"/>
      <c r="G1172" s="102"/>
      <c r="H1172" s="102"/>
      <c r="I1172" s="102"/>
      <c r="J1172" s="102"/>
    </row>
    <row r="1173" spans="4:10">
      <c r="D1173" s="102"/>
      <c r="E1173" s="102"/>
      <c r="F1173" s="102"/>
      <c r="G1173" s="102"/>
      <c r="H1173" s="102"/>
      <c r="I1173" s="102"/>
      <c r="J1173" s="102"/>
    </row>
    <row r="1174" spans="4:10">
      <c r="D1174" s="102"/>
      <c r="E1174" s="102"/>
      <c r="F1174" s="102"/>
      <c r="G1174" s="102"/>
      <c r="H1174" s="102"/>
      <c r="I1174" s="102"/>
      <c r="J1174" s="102"/>
    </row>
    <row r="1175" spans="4:10">
      <c r="D1175" s="102"/>
      <c r="E1175" s="102"/>
      <c r="F1175" s="102"/>
      <c r="G1175" s="102"/>
      <c r="H1175" s="102"/>
      <c r="I1175" s="102"/>
      <c r="J1175" s="102"/>
    </row>
    <row r="1176" spans="4:10">
      <c r="D1176" s="102"/>
      <c r="E1176" s="102"/>
      <c r="F1176" s="102"/>
      <c r="G1176" s="102"/>
      <c r="H1176" s="102"/>
      <c r="I1176" s="102"/>
      <c r="J1176" s="102"/>
    </row>
    <row r="1177" spans="4:10">
      <c r="D1177" s="102"/>
      <c r="E1177" s="102"/>
      <c r="F1177" s="102"/>
      <c r="G1177" s="102"/>
      <c r="H1177" s="102"/>
      <c r="I1177" s="102"/>
      <c r="J1177" s="102"/>
    </row>
    <row r="1178" spans="4:10">
      <c r="D1178" s="102"/>
      <c r="E1178" s="102"/>
      <c r="F1178" s="102"/>
      <c r="G1178" s="102"/>
      <c r="H1178" s="102"/>
      <c r="I1178" s="102"/>
      <c r="J1178" s="102"/>
    </row>
    <row r="1179" spans="4:10">
      <c r="D1179" s="102"/>
      <c r="E1179" s="102"/>
      <c r="F1179" s="102"/>
      <c r="G1179" s="102"/>
      <c r="H1179" s="102"/>
      <c r="I1179" s="102"/>
      <c r="J1179" s="102"/>
    </row>
    <row r="1180" spans="4:10">
      <c r="D1180" s="102"/>
      <c r="E1180" s="102"/>
      <c r="F1180" s="102"/>
      <c r="G1180" s="102"/>
      <c r="H1180" s="102"/>
      <c r="I1180" s="102"/>
      <c r="J1180" s="102"/>
    </row>
    <row r="1181" spans="4:10">
      <c r="D1181" s="102"/>
      <c r="E1181" s="102"/>
      <c r="F1181" s="102"/>
      <c r="G1181" s="102"/>
      <c r="H1181" s="102"/>
      <c r="I1181" s="102"/>
      <c r="J1181" s="102"/>
    </row>
    <row r="1182" spans="4:10">
      <c r="D1182" s="102"/>
      <c r="E1182" s="102"/>
      <c r="F1182" s="102"/>
      <c r="G1182" s="102"/>
      <c r="H1182" s="102"/>
      <c r="I1182" s="102"/>
      <c r="J1182" s="102"/>
    </row>
    <row r="1183" spans="4:10">
      <c r="D1183" s="102"/>
      <c r="E1183" s="102"/>
      <c r="F1183" s="102"/>
      <c r="G1183" s="102"/>
      <c r="H1183" s="102"/>
      <c r="I1183" s="102"/>
      <c r="J1183" s="102"/>
    </row>
    <row r="1184" spans="4:10">
      <c r="D1184" s="102"/>
      <c r="E1184" s="102"/>
      <c r="F1184" s="102"/>
      <c r="G1184" s="102"/>
      <c r="H1184" s="102"/>
      <c r="I1184" s="102"/>
      <c r="J1184" s="102"/>
    </row>
    <row r="1185" spans="4:10">
      <c r="D1185" s="102"/>
      <c r="E1185" s="102"/>
      <c r="F1185" s="102"/>
      <c r="G1185" s="102"/>
      <c r="H1185" s="102"/>
      <c r="I1185" s="102"/>
      <c r="J1185" s="102"/>
    </row>
    <row r="1186" spans="4:10">
      <c r="D1186" s="102"/>
      <c r="E1186" s="102"/>
      <c r="F1186" s="102"/>
      <c r="G1186" s="102"/>
      <c r="H1186" s="102"/>
      <c r="I1186" s="102"/>
      <c r="J1186" s="102"/>
    </row>
    <row r="1187" spans="4:10">
      <c r="D1187" s="102"/>
      <c r="E1187" s="102"/>
      <c r="F1187" s="102"/>
      <c r="G1187" s="102"/>
      <c r="H1187" s="102"/>
      <c r="I1187" s="102"/>
      <c r="J1187" s="102"/>
    </row>
    <row r="1188" spans="4:10">
      <c r="D1188" s="102"/>
      <c r="E1188" s="102"/>
      <c r="F1188" s="102"/>
      <c r="G1188" s="102"/>
      <c r="H1188" s="102"/>
      <c r="I1188" s="102"/>
      <c r="J1188" s="102"/>
    </row>
    <row r="1189" spans="4:10">
      <c r="D1189" s="102"/>
      <c r="E1189" s="102"/>
      <c r="F1189" s="102"/>
      <c r="G1189" s="102"/>
      <c r="H1189" s="102"/>
      <c r="I1189" s="102"/>
      <c r="J1189" s="102"/>
    </row>
    <row r="1190" spans="4:10">
      <c r="D1190" s="102"/>
      <c r="E1190" s="102"/>
      <c r="F1190" s="102"/>
      <c r="G1190" s="102"/>
      <c r="H1190" s="102"/>
      <c r="I1190" s="102"/>
      <c r="J1190" s="102"/>
    </row>
    <row r="1191" spans="4:10">
      <c r="D1191" s="102"/>
      <c r="E1191" s="102"/>
      <c r="F1191" s="102"/>
      <c r="G1191" s="102"/>
      <c r="H1191" s="102"/>
      <c r="I1191" s="102"/>
      <c r="J1191" s="102"/>
    </row>
    <row r="1192" spans="4:10">
      <c r="D1192" s="102"/>
      <c r="E1192" s="102"/>
      <c r="F1192" s="102"/>
      <c r="G1192" s="102"/>
      <c r="H1192" s="102"/>
      <c r="I1192" s="102"/>
      <c r="J1192" s="102"/>
    </row>
    <row r="1193" spans="4:10">
      <c r="D1193" s="102"/>
      <c r="E1193" s="102"/>
      <c r="F1193" s="102"/>
      <c r="G1193" s="102"/>
      <c r="H1193" s="102"/>
      <c r="I1193" s="102"/>
      <c r="J1193" s="102"/>
    </row>
    <row r="1194" spans="4:10">
      <c r="D1194" s="102"/>
      <c r="E1194" s="102"/>
      <c r="F1194" s="102"/>
      <c r="G1194" s="102"/>
      <c r="H1194" s="102"/>
      <c r="I1194" s="102"/>
      <c r="J1194" s="102"/>
    </row>
    <row r="1195" spans="4:10">
      <c r="D1195" s="102"/>
      <c r="E1195" s="102"/>
      <c r="F1195" s="102"/>
      <c r="G1195" s="102"/>
      <c r="H1195" s="102"/>
      <c r="I1195" s="102"/>
      <c r="J1195" s="102"/>
    </row>
    <row r="1196" spans="4:10">
      <c r="D1196" s="102"/>
      <c r="E1196" s="102"/>
      <c r="F1196" s="102"/>
      <c r="G1196" s="102"/>
      <c r="H1196" s="102"/>
      <c r="I1196" s="102"/>
      <c r="J1196" s="102"/>
    </row>
    <row r="1197" spans="4:10">
      <c r="D1197" s="102"/>
      <c r="E1197" s="102"/>
      <c r="F1197" s="102"/>
      <c r="G1197" s="102"/>
      <c r="H1197" s="102"/>
      <c r="I1197" s="102"/>
      <c r="J1197" s="102"/>
    </row>
    <row r="1198" spans="4:10">
      <c r="D1198" s="102"/>
      <c r="E1198" s="102"/>
      <c r="F1198" s="102"/>
      <c r="G1198" s="102"/>
      <c r="H1198" s="102"/>
      <c r="I1198" s="102"/>
      <c r="J1198" s="102"/>
    </row>
    <row r="1199" spans="4:10">
      <c r="D1199" s="102"/>
      <c r="E1199" s="102"/>
      <c r="F1199" s="102"/>
      <c r="G1199" s="102"/>
      <c r="H1199" s="102"/>
      <c r="I1199" s="102"/>
      <c r="J1199" s="102"/>
    </row>
    <row r="1200" spans="4:10">
      <c r="D1200" s="102"/>
      <c r="E1200" s="102"/>
      <c r="F1200" s="102"/>
      <c r="G1200" s="102"/>
      <c r="H1200" s="102"/>
      <c r="I1200" s="102"/>
      <c r="J1200" s="102"/>
    </row>
    <row r="1201" spans="4:10">
      <c r="D1201" s="102"/>
      <c r="E1201" s="102"/>
      <c r="F1201" s="102"/>
      <c r="G1201" s="102"/>
      <c r="H1201" s="102"/>
      <c r="I1201" s="102"/>
      <c r="J1201" s="102"/>
    </row>
    <row r="1202" spans="4:10">
      <c r="D1202" s="102"/>
      <c r="E1202" s="102"/>
      <c r="F1202" s="102"/>
      <c r="G1202" s="102"/>
      <c r="H1202" s="102"/>
      <c r="I1202" s="102"/>
      <c r="J1202" s="102"/>
    </row>
    <row r="1203" spans="4:10">
      <c r="D1203" s="102"/>
      <c r="E1203" s="102"/>
      <c r="F1203" s="102"/>
      <c r="G1203" s="102"/>
      <c r="H1203" s="102"/>
      <c r="I1203" s="102"/>
      <c r="J1203" s="102"/>
    </row>
    <row r="1204" spans="4:10">
      <c r="D1204" s="102"/>
      <c r="E1204" s="102"/>
      <c r="F1204" s="102"/>
      <c r="G1204" s="102"/>
      <c r="H1204" s="102"/>
      <c r="I1204" s="102"/>
      <c r="J1204" s="102"/>
    </row>
    <row r="1205" spans="4:10">
      <c r="D1205" s="102"/>
      <c r="E1205" s="102"/>
      <c r="F1205" s="102"/>
      <c r="G1205" s="102"/>
      <c r="H1205" s="102"/>
      <c r="I1205" s="102"/>
      <c r="J1205" s="102"/>
    </row>
    <row r="1206" spans="4:10">
      <c r="D1206" s="102"/>
      <c r="E1206" s="102"/>
      <c r="F1206" s="102"/>
      <c r="G1206" s="102"/>
      <c r="H1206" s="102"/>
      <c r="I1206" s="102"/>
      <c r="J1206" s="102"/>
    </row>
    <row r="1207" spans="4:10">
      <c r="D1207" s="102"/>
      <c r="E1207" s="102"/>
      <c r="F1207" s="102"/>
      <c r="G1207" s="102"/>
      <c r="H1207" s="102"/>
      <c r="I1207" s="102"/>
      <c r="J1207" s="102"/>
    </row>
  </sheetData>
  <phoneticPr fontId="8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1"/>
  <sheetViews>
    <sheetView topLeftCell="I1" zoomScale="120" zoomScaleNormal="120" workbookViewId="0">
      <selection activeCell="T22" sqref="T22"/>
    </sheetView>
  </sheetViews>
  <sheetFormatPr baseColWidth="10" defaultColWidth="11.42578125" defaultRowHeight="12" customHeight="1"/>
  <cols>
    <col min="1" max="1" width="6.7109375" style="114" customWidth="1"/>
    <col min="2" max="6" width="6.7109375" style="107" customWidth="1"/>
    <col min="7" max="7" width="11.42578125" style="115"/>
    <col min="8" max="16384" width="11.42578125" style="107"/>
  </cols>
  <sheetData>
    <row r="1" spans="11:32" ht="12" customHeight="1">
      <c r="AD1" s="116" t="s">
        <v>97</v>
      </c>
      <c r="AE1" s="117" t="s">
        <v>77</v>
      </c>
    </row>
    <row r="2" spans="11:32" ht="12" customHeight="1">
      <c r="AD2" s="116" t="s">
        <v>98</v>
      </c>
      <c r="AE2" s="117" t="s">
        <v>422</v>
      </c>
    </row>
    <row r="3" spans="11:32" ht="12" customHeight="1">
      <c r="AD3" s="116" t="s">
        <v>99</v>
      </c>
      <c r="AE3" s="117" t="s">
        <v>100</v>
      </c>
    </row>
    <row r="4" spans="11:32" ht="12" customHeight="1">
      <c r="AC4" s="118" t="s">
        <v>380</v>
      </c>
      <c r="AD4" s="116" t="s">
        <v>424</v>
      </c>
      <c r="AE4" s="119"/>
    </row>
    <row r="5" spans="11:32" ht="12" customHeight="1">
      <c r="AC5" s="33">
        <v>2</v>
      </c>
      <c r="AD5" s="116" t="s">
        <v>426</v>
      </c>
      <c r="AE5" s="119"/>
    </row>
    <row r="6" spans="11:32" ht="12" customHeight="1">
      <c r="AC6" s="33">
        <v>3</v>
      </c>
      <c r="AD6" s="116" t="s">
        <v>428</v>
      </c>
      <c r="AE6" s="119"/>
    </row>
    <row r="7" spans="11:32" ht="12" customHeight="1">
      <c r="K7" s="111" t="s">
        <v>701</v>
      </c>
      <c r="T7" s="111" t="s">
        <v>702</v>
      </c>
      <c r="AC7" s="33">
        <v>4</v>
      </c>
      <c r="AD7" s="116" t="s">
        <v>430</v>
      </c>
      <c r="AE7" s="119"/>
    </row>
    <row r="8" spans="11:32" ht="12" customHeight="1">
      <c r="AC8" s="33">
        <v>5</v>
      </c>
      <c r="AD8" s="116" t="s">
        <v>432</v>
      </c>
      <c r="AE8" s="119"/>
    </row>
    <row r="9" spans="11:32" ht="12" customHeight="1">
      <c r="AC9" s="33">
        <v>6</v>
      </c>
      <c r="AD9" s="116" t="s">
        <v>434</v>
      </c>
      <c r="AE9" s="119"/>
    </row>
    <row r="10" spans="11:32" ht="12" customHeight="1">
      <c r="AC10" s="33">
        <v>7</v>
      </c>
      <c r="AD10" s="116" t="s">
        <v>436</v>
      </c>
      <c r="AE10" s="119"/>
    </row>
    <row r="11" spans="11:32" ht="12" customHeight="1">
      <c r="AC11" s="33">
        <v>8</v>
      </c>
      <c r="AD11" s="116" t="s">
        <v>438</v>
      </c>
      <c r="AE11" s="119"/>
      <c r="AF11" s="107">
        <v>-0.29999999999999982</v>
      </c>
    </row>
    <row r="12" spans="11:32" ht="12" customHeight="1">
      <c r="AC12" s="33">
        <v>9</v>
      </c>
      <c r="AD12" s="116" t="s">
        <v>440</v>
      </c>
      <c r="AE12" s="119"/>
      <c r="AF12" s="107">
        <v>-0.29999999999999982</v>
      </c>
    </row>
    <row r="13" spans="11:32" ht="12" customHeight="1">
      <c r="AC13" s="33">
        <v>10</v>
      </c>
      <c r="AD13" s="116" t="s">
        <v>442</v>
      </c>
      <c r="AE13" s="119"/>
      <c r="AF13" s="107">
        <v>-0.29999999999999982</v>
      </c>
    </row>
    <row r="14" spans="11:32" ht="12" customHeight="1">
      <c r="AC14" s="33">
        <v>11</v>
      </c>
      <c r="AD14" s="116" t="s">
        <v>444</v>
      </c>
      <c r="AE14" s="119"/>
    </row>
    <row r="15" spans="11:32" ht="12" customHeight="1">
      <c r="AC15" s="33">
        <v>12</v>
      </c>
      <c r="AD15" s="116" t="s">
        <v>446</v>
      </c>
      <c r="AE15" s="119"/>
    </row>
    <row r="16" spans="11:32" ht="12" customHeight="1">
      <c r="AC16" s="118" t="s">
        <v>392</v>
      </c>
      <c r="AD16" s="116" t="s">
        <v>448</v>
      </c>
      <c r="AE16" s="119"/>
    </row>
    <row r="17" spans="11:32" ht="12" customHeight="1">
      <c r="AC17" s="33">
        <v>2</v>
      </c>
      <c r="AD17" s="116" t="s">
        <v>450</v>
      </c>
      <c r="AE17" s="119"/>
      <c r="AF17" s="107">
        <v>-4.5750000000000011</v>
      </c>
    </row>
    <row r="18" spans="11:32" ht="12" customHeight="1">
      <c r="AC18" s="33">
        <v>3</v>
      </c>
      <c r="AD18" s="116" t="s">
        <v>452</v>
      </c>
      <c r="AE18" s="119"/>
      <c r="AF18" s="107">
        <v>-4.5750000000000011</v>
      </c>
    </row>
    <row r="19" spans="11:32" ht="12" customHeight="1">
      <c r="AC19" s="33">
        <v>4</v>
      </c>
      <c r="AD19" s="116" t="s">
        <v>454</v>
      </c>
      <c r="AE19" s="119"/>
      <c r="AF19" s="107">
        <v>-4.5750000000000011</v>
      </c>
    </row>
    <row r="20" spans="11:32" ht="12" customHeight="1">
      <c r="AC20" s="33">
        <v>5</v>
      </c>
      <c r="AD20" s="116" t="s">
        <v>456</v>
      </c>
      <c r="AE20" s="119"/>
    </row>
    <row r="21" spans="11:32" ht="12" customHeight="1">
      <c r="AC21" s="33">
        <v>6</v>
      </c>
      <c r="AD21" s="116" t="s">
        <v>458</v>
      </c>
      <c r="AE21" s="119"/>
    </row>
    <row r="22" spans="11:32" ht="12" customHeight="1">
      <c r="T22" s="67" t="s">
        <v>217</v>
      </c>
      <c r="AC22" s="33">
        <v>7</v>
      </c>
      <c r="AD22" s="116" t="s">
        <v>460</v>
      </c>
      <c r="AE22" s="119"/>
    </row>
    <row r="23" spans="11:32" ht="12" customHeight="1">
      <c r="K23" s="67" t="s">
        <v>217</v>
      </c>
      <c r="AC23" s="33">
        <v>8</v>
      </c>
      <c r="AD23" s="116" t="s">
        <v>462</v>
      </c>
      <c r="AE23" s="119"/>
      <c r="AF23" s="107">
        <v>6.6749999999999998</v>
      </c>
    </row>
    <row r="24" spans="11:32" ht="12" customHeight="1">
      <c r="AC24" s="33">
        <v>9</v>
      </c>
      <c r="AD24" s="116" t="s">
        <v>464</v>
      </c>
      <c r="AE24" s="119"/>
      <c r="AF24" s="107">
        <v>6.6749999999999998</v>
      </c>
    </row>
    <row r="25" spans="11:32" ht="12" customHeight="1">
      <c r="AC25" s="33">
        <v>10</v>
      </c>
      <c r="AD25" s="116" t="s">
        <v>466</v>
      </c>
      <c r="AE25" s="119"/>
      <c r="AF25" s="107">
        <v>6.6749999999999998</v>
      </c>
    </row>
    <row r="26" spans="11:32" ht="12" customHeight="1">
      <c r="AC26" s="33">
        <v>11</v>
      </c>
      <c r="AD26" s="116" t="s">
        <v>468</v>
      </c>
      <c r="AE26" s="119"/>
    </row>
    <row r="27" spans="11:32" ht="12" customHeight="1">
      <c r="AC27" s="33">
        <v>12</v>
      </c>
      <c r="AD27" s="116" t="s">
        <v>470</v>
      </c>
      <c r="AE27" s="119"/>
    </row>
    <row r="28" spans="11:32" ht="12" customHeight="1">
      <c r="AC28" s="118" t="s">
        <v>404</v>
      </c>
      <c r="AD28" s="116" t="s">
        <v>423</v>
      </c>
      <c r="AE28" s="119"/>
    </row>
    <row r="29" spans="11:32" ht="12" customHeight="1">
      <c r="AC29" s="33">
        <v>2</v>
      </c>
      <c r="AD29" s="116" t="s">
        <v>425</v>
      </c>
      <c r="AE29" s="119"/>
      <c r="AF29" s="107">
        <v>13.325000000000001</v>
      </c>
    </row>
    <row r="30" spans="11:32" ht="12" customHeight="1">
      <c r="AC30" s="33">
        <v>3</v>
      </c>
      <c r="AD30" s="116" t="s">
        <v>427</v>
      </c>
      <c r="AE30" s="119"/>
      <c r="AF30" s="107">
        <v>13.325000000000001</v>
      </c>
    </row>
    <row r="31" spans="11:32" ht="12" customHeight="1">
      <c r="AC31" s="33">
        <v>4</v>
      </c>
      <c r="AD31" s="116" t="s">
        <v>429</v>
      </c>
      <c r="AE31" s="119"/>
      <c r="AF31" s="107">
        <v>13.325000000000001</v>
      </c>
    </row>
    <row r="32" spans="11:32" ht="12" customHeight="1">
      <c r="AC32" s="33">
        <v>5</v>
      </c>
      <c r="AD32" s="116" t="s">
        <v>431</v>
      </c>
      <c r="AE32" s="119"/>
    </row>
    <row r="33" spans="1:33" ht="12" customHeight="1">
      <c r="A33" s="120"/>
      <c r="B33" s="121"/>
      <c r="AC33" s="33">
        <v>6</v>
      </c>
      <c r="AD33" s="116" t="s">
        <v>433</v>
      </c>
      <c r="AE33" s="119"/>
    </row>
    <row r="34" spans="1:33" ht="12" customHeight="1">
      <c r="A34" s="120"/>
      <c r="B34" s="121"/>
      <c r="AC34" s="33">
        <v>7</v>
      </c>
      <c r="AD34" s="116" t="s">
        <v>435</v>
      </c>
      <c r="AE34" s="119"/>
    </row>
    <row r="35" spans="1:33" ht="12" customHeight="1">
      <c r="A35" s="120"/>
      <c r="B35" s="121"/>
      <c r="AC35" s="33">
        <v>8</v>
      </c>
      <c r="AD35" s="116" t="s">
        <v>437</v>
      </c>
      <c r="AE35" s="119"/>
      <c r="AF35" s="107">
        <v>13.325000000000001</v>
      </c>
    </row>
    <row r="36" spans="1:33" ht="12" customHeight="1">
      <c r="A36" s="120"/>
      <c r="B36" s="121"/>
      <c r="AC36" s="33">
        <v>9</v>
      </c>
      <c r="AD36" s="116" t="s">
        <v>439</v>
      </c>
      <c r="AE36" s="119"/>
      <c r="AF36" s="107">
        <v>13.325000000000001</v>
      </c>
    </row>
    <row r="37" spans="1:33" ht="12" customHeight="1">
      <c r="A37" s="120"/>
      <c r="B37" s="121"/>
      <c r="AC37" s="33">
        <v>10</v>
      </c>
      <c r="AD37" s="116" t="s">
        <v>441</v>
      </c>
      <c r="AE37" s="119"/>
      <c r="AF37" s="107">
        <v>13.325000000000001</v>
      </c>
    </row>
    <row r="38" spans="1:33" ht="12" customHeight="1">
      <c r="A38" s="120"/>
      <c r="B38" s="121"/>
      <c r="AC38" s="33">
        <v>11</v>
      </c>
      <c r="AD38" s="116" t="s">
        <v>443</v>
      </c>
      <c r="AE38" s="119"/>
    </row>
    <row r="39" spans="1:33" ht="12" customHeight="1">
      <c r="A39" s="122"/>
      <c r="B39" s="123"/>
      <c r="AC39" s="33">
        <v>12</v>
      </c>
      <c r="AD39" s="116" t="s">
        <v>445</v>
      </c>
      <c r="AE39" s="119"/>
      <c r="AG39" s="107" t="s">
        <v>483</v>
      </c>
    </row>
    <row r="40" spans="1:33" ht="12" customHeight="1">
      <c r="A40" s="124" t="s">
        <v>41</v>
      </c>
      <c r="B40" s="123"/>
      <c r="C40" s="107" t="s">
        <v>484</v>
      </c>
      <c r="D40" s="107" t="s">
        <v>485</v>
      </c>
      <c r="E40" s="107" t="s">
        <v>486</v>
      </c>
      <c r="F40" s="107" t="s">
        <v>290</v>
      </c>
      <c r="AC40" s="118" t="s">
        <v>405</v>
      </c>
      <c r="AD40" s="116" t="s">
        <v>447</v>
      </c>
      <c r="AE40" s="119">
        <v>1.2</v>
      </c>
      <c r="AG40" s="107">
        <v>1.2</v>
      </c>
    </row>
    <row r="41" spans="1:33" ht="12" customHeight="1">
      <c r="A41" s="122" t="s">
        <v>322</v>
      </c>
      <c r="B41" s="123" t="s">
        <v>488</v>
      </c>
      <c r="C41" s="107">
        <v>9</v>
      </c>
      <c r="D41" s="107">
        <v>22</v>
      </c>
      <c r="E41" s="107">
        <v>0</v>
      </c>
      <c r="F41" s="107">
        <v>-12</v>
      </c>
      <c r="AC41" s="33">
        <v>2</v>
      </c>
      <c r="AD41" s="116" t="s">
        <v>449</v>
      </c>
      <c r="AE41" s="119">
        <v>0.7</v>
      </c>
      <c r="AF41" s="107">
        <v>13.2</v>
      </c>
      <c r="AG41" s="107">
        <v>0.7</v>
      </c>
    </row>
    <row r="42" spans="1:33" ht="12" customHeight="1">
      <c r="A42" s="122" t="s">
        <v>218</v>
      </c>
      <c r="B42" s="123" t="s">
        <v>490</v>
      </c>
      <c r="C42" s="107">
        <v>21</v>
      </c>
      <c r="D42" s="107">
        <v>20</v>
      </c>
      <c r="E42" s="107">
        <v>-2</v>
      </c>
      <c r="F42" s="107">
        <v>-8</v>
      </c>
      <c r="G42" s="122" t="str">
        <f>A42</f>
        <v>H97</v>
      </c>
      <c r="AC42" s="33">
        <v>3</v>
      </c>
      <c r="AD42" s="116" t="s">
        <v>451</v>
      </c>
      <c r="AE42" s="119">
        <v>-3.1</v>
      </c>
      <c r="AF42" s="107">
        <v>13.2</v>
      </c>
      <c r="AG42" s="107">
        <v>-3.1</v>
      </c>
    </row>
    <row r="43" spans="1:33" ht="12" customHeight="1">
      <c r="A43" s="122" t="s">
        <v>219</v>
      </c>
      <c r="B43" s="123" t="s">
        <v>492</v>
      </c>
      <c r="C43" s="107">
        <v>25</v>
      </c>
      <c r="D43" s="107">
        <v>26</v>
      </c>
      <c r="E43" s="107">
        <v>8</v>
      </c>
      <c r="F43" s="107">
        <v>-6</v>
      </c>
      <c r="G43" s="125"/>
      <c r="AC43" s="33">
        <v>4</v>
      </c>
      <c r="AD43" s="116" t="s">
        <v>453</v>
      </c>
      <c r="AE43" s="119">
        <v>-3.4</v>
      </c>
      <c r="AF43" s="107">
        <v>13.2</v>
      </c>
      <c r="AG43" s="107">
        <v>-3.4</v>
      </c>
    </row>
    <row r="44" spans="1:33" ht="12" customHeight="1">
      <c r="A44" s="122" t="s">
        <v>220</v>
      </c>
      <c r="B44" s="123" t="s">
        <v>494</v>
      </c>
      <c r="C44" s="107">
        <v>27</v>
      </c>
      <c r="D44" s="107">
        <v>10</v>
      </c>
      <c r="E44" s="107">
        <v>-1</v>
      </c>
      <c r="F44" s="107">
        <v>-15</v>
      </c>
      <c r="G44" s="122" t="str">
        <f>A44</f>
        <v>H98</v>
      </c>
      <c r="AC44" s="33">
        <v>5</v>
      </c>
      <c r="AD44" s="116" t="s">
        <v>455</v>
      </c>
      <c r="AE44" s="119">
        <v>-4.5</v>
      </c>
      <c r="AG44" s="107">
        <v>-4.5</v>
      </c>
    </row>
    <row r="45" spans="1:33" ht="12" customHeight="1">
      <c r="A45" s="126" t="s">
        <v>221</v>
      </c>
      <c r="B45" s="123" t="s">
        <v>496</v>
      </c>
      <c r="C45" s="107">
        <v>21</v>
      </c>
      <c r="D45" s="107">
        <v>18</v>
      </c>
      <c r="E45" s="107">
        <v>4</v>
      </c>
      <c r="F45" s="107">
        <v>-14.4</v>
      </c>
      <c r="G45" s="125"/>
      <c r="AC45" s="33">
        <v>6</v>
      </c>
      <c r="AD45" s="116" t="s">
        <v>457</v>
      </c>
      <c r="AE45" s="119">
        <v>-4.2</v>
      </c>
      <c r="AG45" s="107">
        <v>-4.2</v>
      </c>
    </row>
    <row r="46" spans="1:33" ht="12" customHeight="1">
      <c r="A46" s="122" t="s">
        <v>222</v>
      </c>
      <c r="B46" s="123" t="s">
        <v>498</v>
      </c>
      <c r="C46" s="107">
        <v>23.000000000000007</v>
      </c>
      <c r="D46" s="107">
        <v>18.8</v>
      </c>
      <c r="E46" s="107">
        <v>4.1999999999999993</v>
      </c>
      <c r="F46" s="107">
        <v>-9.9000000000000021</v>
      </c>
      <c r="G46" s="122" t="str">
        <f>A46</f>
        <v>H99</v>
      </c>
      <c r="AC46" s="33">
        <v>7</v>
      </c>
      <c r="AD46" s="116" t="s">
        <v>459</v>
      </c>
      <c r="AE46" s="119">
        <v>-0.3</v>
      </c>
      <c r="AG46" s="107">
        <v>-0.3</v>
      </c>
    </row>
    <row r="47" spans="1:33" ht="12" customHeight="1">
      <c r="A47" s="126" t="s">
        <v>223</v>
      </c>
      <c r="B47" s="123" t="s">
        <v>500</v>
      </c>
      <c r="C47" s="107">
        <v>29.100000000000009</v>
      </c>
      <c r="D47" s="107">
        <v>37.299999999999997</v>
      </c>
      <c r="E47" s="107">
        <v>15.000000000000002</v>
      </c>
      <c r="F47" s="107">
        <v>-1.4000000000000021</v>
      </c>
      <c r="G47" s="125"/>
      <c r="AC47" s="33">
        <v>8</v>
      </c>
      <c r="AD47" s="116" t="s">
        <v>461</v>
      </c>
      <c r="AE47" s="119">
        <v>0.8</v>
      </c>
      <c r="AF47" s="107">
        <v>13.350000000000001</v>
      </c>
      <c r="AG47" s="107">
        <v>0.8</v>
      </c>
    </row>
    <row r="48" spans="1:33" ht="12" customHeight="1">
      <c r="A48" s="122" t="s">
        <v>224</v>
      </c>
      <c r="B48" s="123" t="s">
        <v>502</v>
      </c>
      <c r="C48" s="107">
        <v>31.699999999999996</v>
      </c>
      <c r="D48" s="107">
        <v>21.099999999999994</v>
      </c>
      <c r="E48" s="107">
        <v>7.5</v>
      </c>
      <c r="F48" s="107">
        <v>15.200000000000001</v>
      </c>
      <c r="G48" s="122" t="str">
        <f>A48</f>
        <v>H00</v>
      </c>
      <c r="AC48" s="33">
        <v>9</v>
      </c>
      <c r="AD48" s="116" t="s">
        <v>463</v>
      </c>
      <c r="AE48" s="119">
        <v>2.4</v>
      </c>
      <c r="AF48" s="107">
        <v>13.350000000000001</v>
      </c>
      <c r="AG48" s="107">
        <v>2.4</v>
      </c>
    </row>
    <row r="49" spans="1:33" ht="12" customHeight="1">
      <c r="A49" s="126" t="s">
        <v>225</v>
      </c>
      <c r="B49" s="123" t="s">
        <v>504</v>
      </c>
      <c r="C49" s="107">
        <v>33.5</v>
      </c>
      <c r="D49" s="107">
        <v>27.400000000000002</v>
      </c>
      <c r="E49" s="107">
        <v>16.099999999999998</v>
      </c>
      <c r="F49" s="107">
        <v>7.7000000000000028</v>
      </c>
      <c r="G49" s="125"/>
      <c r="AC49" s="33">
        <v>10</v>
      </c>
      <c r="AD49" s="116" t="s">
        <v>465</v>
      </c>
      <c r="AE49" s="119">
        <v>6.2</v>
      </c>
      <c r="AF49" s="107">
        <v>13.350000000000001</v>
      </c>
      <c r="AG49" s="107">
        <v>6.2</v>
      </c>
    </row>
    <row r="50" spans="1:33" ht="12" customHeight="1">
      <c r="A50" s="122" t="s">
        <v>226</v>
      </c>
      <c r="B50" s="123" t="s">
        <v>506</v>
      </c>
      <c r="C50" s="107">
        <v>23.9</v>
      </c>
      <c r="D50" s="107">
        <v>10.099999999999998</v>
      </c>
      <c r="E50" s="107">
        <v>-4.0999999999999979</v>
      </c>
      <c r="F50" s="107">
        <v>4</v>
      </c>
      <c r="G50" s="122" t="str">
        <f>A50</f>
        <v>H01</v>
      </c>
      <c r="AC50" s="33">
        <v>11</v>
      </c>
      <c r="AD50" s="116" t="s">
        <v>467</v>
      </c>
      <c r="AE50" s="119">
        <v>7.1</v>
      </c>
      <c r="AG50" s="107">
        <v>7.1</v>
      </c>
    </row>
    <row r="51" spans="1:33" ht="12" customHeight="1">
      <c r="A51" s="126" t="s">
        <v>227</v>
      </c>
      <c r="B51" s="123" t="s">
        <v>508</v>
      </c>
      <c r="C51" s="107">
        <v>8.7999999999999972</v>
      </c>
      <c r="D51" s="107">
        <v>17.7</v>
      </c>
      <c r="E51" s="107">
        <v>0.30000000000000071</v>
      </c>
      <c r="F51" s="107">
        <v>-4.7000000000000011</v>
      </c>
      <c r="G51" s="125"/>
      <c r="AC51" s="33">
        <v>12</v>
      </c>
      <c r="AD51" s="116" t="s">
        <v>469</v>
      </c>
      <c r="AE51" s="119">
        <v>7.4</v>
      </c>
      <c r="AG51" s="107">
        <v>7.4</v>
      </c>
    </row>
    <row r="52" spans="1:33" ht="12" customHeight="1">
      <c r="A52" s="122" t="s">
        <v>228</v>
      </c>
      <c r="B52" s="123" t="s">
        <v>510</v>
      </c>
      <c r="C52" s="107">
        <v>-2.1000000000000014</v>
      </c>
      <c r="D52" s="107">
        <v>14.100000000000001</v>
      </c>
      <c r="E52" s="107">
        <v>-8.6999999999999993</v>
      </c>
      <c r="F52" s="107">
        <v>-4.5</v>
      </c>
      <c r="G52" s="122" t="str">
        <f>A52</f>
        <v>H02</v>
      </c>
      <c r="AC52" s="118" t="s">
        <v>406</v>
      </c>
      <c r="AD52" s="116" t="s">
        <v>471</v>
      </c>
      <c r="AE52" s="119">
        <v>10.6</v>
      </c>
      <c r="AG52" s="107">
        <v>10.6</v>
      </c>
    </row>
    <row r="53" spans="1:33" ht="12" customHeight="1">
      <c r="A53" s="126" t="s">
        <v>229</v>
      </c>
      <c r="B53" s="123" t="s">
        <v>512</v>
      </c>
      <c r="C53" s="107">
        <v>-5.2000000000000028</v>
      </c>
      <c r="D53" s="107">
        <v>5.3999999999999986</v>
      </c>
      <c r="E53" s="107">
        <v>-11.200000000000001</v>
      </c>
      <c r="F53" s="107">
        <v>-7.2999999999999989</v>
      </c>
      <c r="G53" s="125"/>
      <c r="AC53" s="33">
        <v>2</v>
      </c>
      <c r="AD53" s="116" t="s">
        <v>472</v>
      </c>
      <c r="AE53" s="119">
        <v>13.2</v>
      </c>
      <c r="AF53" s="107">
        <v>12.125</v>
      </c>
      <c r="AG53" s="107">
        <v>13.2</v>
      </c>
    </row>
    <row r="54" spans="1:33" ht="12" customHeight="1">
      <c r="A54" s="122" t="s">
        <v>230</v>
      </c>
      <c r="B54" s="123" t="s">
        <v>514</v>
      </c>
      <c r="C54" s="107">
        <v>10.299999999999997</v>
      </c>
      <c r="D54" s="107">
        <v>23.499999999999996</v>
      </c>
      <c r="E54" s="107">
        <v>-8.3999999999999986</v>
      </c>
      <c r="F54" s="107">
        <v>1.3000000000000007</v>
      </c>
      <c r="G54" s="122" t="str">
        <f>A54</f>
        <v>H03</v>
      </c>
      <c r="AC54" s="33">
        <v>3</v>
      </c>
      <c r="AD54" s="116" t="s">
        <v>473</v>
      </c>
      <c r="AE54" s="119">
        <v>14.3</v>
      </c>
      <c r="AF54" s="107">
        <v>12.125</v>
      </c>
      <c r="AG54" s="107">
        <v>14.3</v>
      </c>
    </row>
    <row r="55" spans="1:33" ht="12" customHeight="1">
      <c r="A55" s="126" t="s">
        <v>231</v>
      </c>
      <c r="B55" s="123" t="s">
        <v>516</v>
      </c>
      <c r="C55" s="107">
        <v>22.6</v>
      </c>
      <c r="D55" s="107">
        <v>32.300000000000004</v>
      </c>
      <c r="E55" s="107">
        <v>1.8999999999999986</v>
      </c>
      <c r="F55" s="107">
        <v>-3.5</v>
      </c>
      <c r="G55" s="125"/>
      <c r="AC55" s="33">
        <v>4</v>
      </c>
      <c r="AD55" s="116" t="s">
        <v>474</v>
      </c>
      <c r="AE55" s="119">
        <v>14.3</v>
      </c>
      <c r="AF55" s="107">
        <v>12.125</v>
      </c>
      <c r="AG55" s="107">
        <v>14.3</v>
      </c>
    </row>
    <row r="56" spans="1:33" ht="12" customHeight="1">
      <c r="A56" s="122" t="s">
        <v>232</v>
      </c>
      <c r="B56" s="123" t="s">
        <v>518</v>
      </c>
      <c r="C56" s="107">
        <v>30.300000000000004</v>
      </c>
      <c r="D56" s="107">
        <v>22.799999999999997</v>
      </c>
      <c r="E56" s="107">
        <v>-3.8000000000000007</v>
      </c>
      <c r="F56" s="107">
        <v>3.5</v>
      </c>
      <c r="G56" s="122" t="str">
        <f>A56</f>
        <v>H04</v>
      </c>
      <c r="AC56" s="33">
        <v>5</v>
      </c>
      <c r="AD56" s="116" t="s">
        <v>475</v>
      </c>
      <c r="AE56" s="119">
        <v>16</v>
      </c>
      <c r="AG56" s="107">
        <v>16</v>
      </c>
    </row>
    <row r="57" spans="1:33" ht="12" customHeight="1">
      <c r="A57" s="126" t="s">
        <v>233</v>
      </c>
      <c r="B57" s="123" t="s">
        <v>520</v>
      </c>
      <c r="C57" s="107">
        <v>31.300000000000004</v>
      </c>
      <c r="D57" s="107">
        <v>24.3</v>
      </c>
      <c r="E57" s="107">
        <v>-5.7000000000000011</v>
      </c>
      <c r="F57" s="107">
        <v>3.5</v>
      </c>
      <c r="G57" s="125"/>
      <c r="AC57" s="33">
        <v>6</v>
      </c>
      <c r="AD57" s="116" t="s">
        <v>476</v>
      </c>
      <c r="AE57" s="119">
        <v>17.2</v>
      </c>
      <c r="AG57" s="107">
        <v>17.2</v>
      </c>
    </row>
    <row r="58" spans="1:33" ht="12" customHeight="1">
      <c r="A58" s="122" t="s">
        <v>234</v>
      </c>
      <c r="B58" s="123" t="s">
        <v>522</v>
      </c>
      <c r="C58" s="107">
        <v>31.799999999999997</v>
      </c>
      <c r="D58" s="107">
        <v>20.799999999999997</v>
      </c>
      <c r="E58" s="107">
        <v>-8.5999999999999979</v>
      </c>
      <c r="F58" s="107">
        <v>4.5</v>
      </c>
      <c r="G58" s="122" t="str">
        <f>A58</f>
        <v>H05</v>
      </c>
      <c r="AC58" s="33">
        <v>7</v>
      </c>
      <c r="AD58" s="116" t="s">
        <v>477</v>
      </c>
      <c r="AE58" s="119">
        <v>15.9</v>
      </c>
      <c r="AG58" s="107">
        <v>15.9</v>
      </c>
    </row>
    <row r="59" spans="1:33" ht="12" customHeight="1">
      <c r="A59" s="126" t="s">
        <v>235</v>
      </c>
      <c r="B59" s="123" t="s">
        <v>524</v>
      </c>
      <c r="C59" s="107">
        <v>47.800000000000004</v>
      </c>
      <c r="D59" s="107">
        <v>34.400000000000006</v>
      </c>
      <c r="E59" s="107">
        <v>5.4</v>
      </c>
      <c r="F59" s="107">
        <v>9.3000000000000007</v>
      </c>
      <c r="G59" s="125"/>
      <c r="AC59" s="33">
        <v>8</v>
      </c>
      <c r="AD59" s="116" t="s">
        <v>478</v>
      </c>
      <c r="AE59" s="119">
        <v>15.3</v>
      </c>
      <c r="AF59" s="107">
        <v>24.225000000000005</v>
      </c>
      <c r="AG59" s="107">
        <v>15.3</v>
      </c>
    </row>
    <row r="60" spans="1:33" ht="12" customHeight="1">
      <c r="A60" s="122" t="s">
        <v>236</v>
      </c>
      <c r="B60" s="123" t="s">
        <v>526</v>
      </c>
      <c r="C60" s="107">
        <v>62.199999999999996</v>
      </c>
      <c r="D60" s="107">
        <v>23.2</v>
      </c>
      <c r="E60" s="107">
        <v>5.6000000000000014</v>
      </c>
      <c r="F60" s="107">
        <v>28.5</v>
      </c>
      <c r="G60" s="122" t="str">
        <f>A60</f>
        <v>H06</v>
      </c>
      <c r="AC60" s="33">
        <v>9</v>
      </c>
      <c r="AD60" s="116" t="s">
        <v>479</v>
      </c>
      <c r="AE60" s="119">
        <v>16.3</v>
      </c>
      <c r="AF60" s="107">
        <v>24.225000000000005</v>
      </c>
      <c r="AG60" s="107">
        <v>16.3</v>
      </c>
    </row>
    <row r="61" spans="1:33" ht="12" customHeight="1">
      <c r="A61" s="126" t="s">
        <v>237</v>
      </c>
      <c r="B61" s="123" t="s">
        <v>528</v>
      </c>
      <c r="C61" s="107">
        <v>68.900000000000006</v>
      </c>
      <c r="D61" s="107">
        <v>41.9</v>
      </c>
      <c r="E61" s="107">
        <v>19.7</v>
      </c>
      <c r="F61" s="107">
        <v>21.299999999999997</v>
      </c>
      <c r="G61" s="125"/>
      <c r="AC61" s="33">
        <v>10</v>
      </c>
      <c r="AD61" s="116" t="s">
        <v>480</v>
      </c>
      <c r="AE61" s="119">
        <v>17</v>
      </c>
      <c r="AF61" s="107">
        <v>24.225000000000005</v>
      </c>
      <c r="AG61" s="107">
        <v>17</v>
      </c>
    </row>
    <row r="62" spans="1:33" ht="12" customHeight="1">
      <c r="A62" s="122" t="s">
        <v>238</v>
      </c>
      <c r="B62" s="123" t="s">
        <v>530</v>
      </c>
      <c r="C62" s="107">
        <v>69.3</v>
      </c>
      <c r="D62" s="107">
        <v>33.300000000000004</v>
      </c>
      <c r="E62" s="107">
        <v>17.100000000000001</v>
      </c>
      <c r="F62" s="107">
        <v>24.9</v>
      </c>
      <c r="G62" s="122" t="str">
        <f>A62</f>
        <v>H07</v>
      </c>
      <c r="AC62" s="33">
        <v>11</v>
      </c>
      <c r="AD62" s="116" t="s">
        <v>481</v>
      </c>
      <c r="AE62" s="119">
        <v>20.100000000000001</v>
      </c>
      <c r="AG62" s="107">
        <v>20.100000000000001</v>
      </c>
    </row>
    <row r="63" spans="1:33" ht="12" customHeight="1">
      <c r="A63" s="126" t="s">
        <v>239</v>
      </c>
      <c r="B63" s="123" t="s">
        <v>532</v>
      </c>
      <c r="C63" s="107">
        <v>69.7</v>
      </c>
      <c r="D63" s="107">
        <v>30.099999999999998</v>
      </c>
      <c r="E63" s="107">
        <v>20.599999999999998</v>
      </c>
      <c r="F63" s="107">
        <v>23.099999999999998</v>
      </c>
      <c r="G63" s="125"/>
      <c r="AC63" s="33">
        <v>12</v>
      </c>
      <c r="AD63" s="116" t="s">
        <v>482</v>
      </c>
      <c r="AE63" s="119">
        <v>22.2</v>
      </c>
      <c r="AG63" s="107">
        <v>22.2</v>
      </c>
    </row>
    <row r="64" spans="1:33" ht="12" customHeight="1">
      <c r="A64" s="122" t="s">
        <v>240</v>
      </c>
      <c r="B64" s="123" t="s">
        <v>534</v>
      </c>
      <c r="C64" s="107">
        <v>52.7</v>
      </c>
      <c r="D64" s="107">
        <v>3.3999999999999986</v>
      </c>
      <c r="E64" s="107">
        <v>3.8999999999999986</v>
      </c>
      <c r="F64" s="107">
        <v>23</v>
      </c>
      <c r="G64" s="122" t="str">
        <f>A64</f>
        <v>H08</v>
      </c>
      <c r="AC64" s="118" t="s">
        <v>407</v>
      </c>
      <c r="AD64" s="116" t="s">
        <v>487</v>
      </c>
      <c r="AE64" s="119">
        <v>21.3</v>
      </c>
      <c r="AG64" s="107">
        <v>21.3</v>
      </c>
    </row>
    <row r="65" spans="1:33" ht="12" customHeight="1">
      <c r="A65" s="126" t="s">
        <v>241</v>
      </c>
      <c r="B65" s="123" t="s">
        <v>536</v>
      </c>
      <c r="C65" s="107">
        <v>5.7000000000000028</v>
      </c>
      <c r="D65" s="107">
        <v>-10.899999999999995</v>
      </c>
      <c r="E65" s="107">
        <v>-21.1</v>
      </c>
      <c r="F65" s="107">
        <v>-18.799999999999997</v>
      </c>
      <c r="G65" s="125"/>
      <c r="AC65" s="33">
        <v>2</v>
      </c>
      <c r="AD65" s="116" t="s">
        <v>489</v>
      </c>
      <c r="AE65" s="119">
        <v>18</v>
      </c>
      <c r="AF65" s="107">
        <v>29.875</v>
      </c>
      <c r="AG65" s="107">
        <v>18</v>
      </c>
    </row>
    <row r="66" spans="1:33" ht="12" customHeight="1">
      <c r="A66" s="126" t="s">
        <v>242</v>
      </c>
      <c r="B66" s="123" t="s">
        <v>538</v>
      </c>
      <c r="C66" s="107">
        <v>14.000000000000007</v>
      </c>
      <c r="D66" s="107">
        <v>28.9</v>
      </c>
      <c r="E66" s="107">
        <v>-10.200000000000001</v>
      </c>
      <c r="F66" s="107">
        <v>-7.7999999999999989</v>
      </c>
      <c r="G66" s="122" t="str">
        <f>A66</f>
        <v>H09</v>
      </c>
      <c r="AC66" s="33">
        <v>3</v>
      </c>
      <c r="AD66" s="116" t="s">
        <v>491</v>
      </c>
      <c r="AE66" s="119">
        <v>19.7</v>
      </c>
      <c r="AF66" s="107">
        <v>29.875</v>
      </c>
      <c r="AG66" s="107">
        <v>19.7</v>
      </c>
    </row>
    <row r="67" spans="1:33" ht="12" customHeight="1">
      <c r="A67" s="126" t="s">
        <v>46</v>
      </c>
      <c r="B67" s="123" t="s">
        <v>540</v>
      </c>
      <c r="C67" s="107">
        <v>32.1</v>
      </c>
      <c r="D67" s="107">
        <v>42.3</v>
      </c>
      <c r="E67" s="107">
        <v>6.3000000000000007</v>
      </c>
      <c r="F67" s="107">
        <v>2.6000000000000014</v>
      </c>
      <c r="G67" s="125"/>
      <c r="AC67" s="33">
        <v>4</v>
      </c>
      <c r="AD67" s="116" t="s">
        <v>493</v>
      </c>
      <c r="AE67" s="119">
        <v>21</v>
      </c>
      <c r="AF67" s="107">
        <v>29.875</v>
      </c>
      <c r="AG67" s="107">
        <v>21</v>
      </c>
    </row>
    <row r="68" spans="1:33" ht="12" customHeight="1">
      <c r="A68" s="126" t="s">
        <v>243</v>
      </c>
      <c r="B68" s="123" t="s">
        <v>542</v>
      </c>
      <c r="C68" s="107">
        <v>61.2</v>
      </c>
      <c r="D68" s="107">
        <v>35.6</v>
      </c>
      <c r="E68" s="107">
        <v>13.9</v>
      </c>
      <c r="F68" s="107">
        <v>22.599999999999998</v>
      </c>
      <c r="G68" s="122" t="str">
        <f>A68</f>
        <v>H10</v>
      </c>
      <c r="AC68" s="33">
        <v>5</v>
      </c>
      <c r="AD68" s="116" t="s">
        <v>495</v>
      </c>
      <c r="AE68" s="119">
        <v>21.6</v>
      </c>
      <c r="AG68" s="107">
        <v>21.6</v>
      </c>
    </row>
    <row r="69" spans="1:33" ht="12" customHeight="1">
      <c r="A69" s="122" t="s">
        <v>244</v>
      </c>
      <c r="B69" s="123" t="s">
        <v>544</v>
      </c>
      <c r="C69" s="107">
        <v>73</v>
      </c>
      <c r="D69" s="107">
        <v>40.6</v>
      </c>
      <c r="E69" s="107">
        <v>26</v>
      </c>
      <c r="F69" s="107">
        <v>34.1</v>
      </c>
      <c r="G69" s="125"/>
      <c r="AC69" s="33">
        <v>6</v>
      </c>
      <c r="AD69" s="116" t="s">
        <v>497</v>
      </c>
      <c r="AE69" s="119">
        <v>19</v>
      </c>
      <c r="AG69" s="107">
        <v>19</v>
      </c>
    </row>
    <row r="70" spans="1:33" ht="12" customHeight="1">
      <c r="A70" s="122" t="s">
        <v>45</v>
      </c>
      <c r="B70" s="123" t="s">
        <v>546</v>
      </c>
      <c r="C70" s="107">
        <v>72.8</v>
      </c>
      <c r="D70" s="107">
        <v>15.3</v>
      </c>
      <c r="E70" s="107">
        <v>15.200000000000001</v>
      </c>
      <c r="F70" s="107">
        <v>20.799999999999997</v>
      </c>
      <c r="G70" s="122" t="str">
        <f>A70</f>
        <v>H11</v>
      </c>
      <c r="AC70" s="33">
        <v>7</v>
      </c>
      <c r="AD70" s="116" t="s">
        <v>499</v>
      </c>
      <c r="AE70" s="119">
        <v>18.8</v>
      </c>
      <c r="AG70" s="107">
        <v>18.8</v>
      </c>
    </row>
    <row r="71" spans="1:33" ht="12" customHeight="1">
      <c r="A71" s="122" t="s">
        <v>47</v>
      </c>
      <c r="B71" s="123" t="s">
        <v>548</v>
      </c>
      <c r="C71" s="107">
        <v>73.5</v>
      </c>
      <c r="D71" s="107">
        <v>27.1</v>
      </c>
      <c r="E71" s="107">
        <v>18.5</v>
      </c>
      <c r="F71" s="107">
        <v>24.2</v>
      </c>
      <c r="G71" s="125"/>
      <c r="AC71" s="33">
        <v>8</v>
      </c>
      <c r="AD71" s="116" t="s">
        <v>501</v>
      </c>
      <c r="AE71" s="119">
        <v>18</v>
      </c>
      <c r="AF71" s="107">
        <v>37.950000000000003</v>
      </c>
      <c r="AG71" s="107">
        <v>18</v>
      </c>
    </row>
    <row r="72" spans="1:33" ht="12" customHeight="1">
      <c r="A72" s="122" t="s">
        <v>49</v>
      </c>
      <c r="B72" s="123" t="s">
        <v>550</v>
      </c>
      <c r="C72" s="107">
        <v>60</v>
      </c>
      <c r="D72" s="107">
        <v>5.5999999999999979</v>
      </c>
      <c r="E72" s="107">
        <v>3.1999999999999993</v>
      </c>
      <c r="F72" s="107">
        <v>16.5</v>
      </c>
      <c r="G72" s="122" t="str">
        <f>A72</f>
        <v>H12</v>
      </c>
      <c r="AC72" s="33">
        <v>9</v>
      </c>
      <c r="AD72" s="116" t="s">
        <v>503</v>
      </c>
      <c r="AE72" s="119">
        <v>16.8</v>
      </c>
      <c r="AF72" s="107">
        <v>37.950000000000003</v>
      </c>
      <c r="AG72" s="107">
        <v>16.8</v>
      </c>
    </row>
    <row r="73" spans="1:33" ht="12" customHeight="1">
      <c r="A73" s="122" t="s">
        <v>51</v>
      </c>
      <c r="B73" s="123" t="s">
        <v>552</v>
      </c>
      <c r="C73" s="107">
        <v>64.5</v>
      </c>
      <c r="D73" s="107">
        <v>30.6</v>
      </c>
      <c r="E73" s="107">
        <v>12</v>
      </c>
      <c r="F73" s="107">
        <v>13.500000000000002</v>
      </c>
      <c r="G73" s="125"/>
      <c r="AC73" s="33">
        <v>10</v>
      </c>
      <c r="AD73" s="116" t="s">
        <v>505</v>
      </c>
      <c r="AE73" s="119">
        <v>17.399999999999999</v>
      </c>
      <c r="AF73" s="107">
        <v>37.950000000000003</v>
      </c>
      <c r="AG73" s="107">
        <v>17.399999999999999</v>
      </c>
    </row>
    <row r="74" spans="1:33" ht="12" customHeight="1">
      <c r="A74" s="122" t="s">
        <v>59</v>
      </c>
      <c r="B74" s="123" t="s">
        <v>554</v>
      </c>
      <c r="C74" s="107">
        <v>66.599999999999994</v>
      </c>
      <c r="D74" s="107">
        <v>23.999999999999993</v>
      </c>
      <c r="E74" s="107">
        <v>21.5</v>
      </c>
      <c r="F74" s="107">
        <v>16.600000000000001</v>
      </c>
      <c r="G74" s="122" t="str">
        <f>A74</f>
        <v>H13</v>
      </c>
      <c r="AC74" s="33">
        <v>11</v>
      </c>
      <c r="AD74" s="116" t="s">
        <v>507</v>
      </c>
      <c r="AE74" s="119">
        <v>15.1</v>
      </c>
      <c r="AG74" s="107">
        <v>15.1</v>
      </c>
    </row>
    <row r="75" spans="1:33" ht="12" customHeight="1">
      <c r="A75" s="122" t="s">
        <v>90</v>
      </c>
      <c r="B75" s="123" t="s">
        <v>556</v>
      </c>
      <c r="C75" s="107">
        <v>76</v>
      </c>
      <c r="D75" s="107">
        <v>42.7</v>
      </c>
      <c r="E75" s="107">
        <v>21.1</v>
      </c>
      <c r="F75" s="107">
        <v>10.9</v>
      </c>
      <c r="G75" s="125"/>
      <c r="AC75" s="33">
        <v>12</v>
      </c>
      <c r="AD75" s="116" t="s">
        <v>509</v>
      </c>
      <c r="AE75" s="119">
        <v>14.7</v>
      </c>
      <c r="AG75" s="107">
        <v>14.7</v>
      </c>
    </row>
    <row r="76" spans="1:33" ht="12" customHeight="1">
      <c r="A76" s="122" t="s">
        <v>89</v>
      </c>
      <c r="B76" s="123" t="s">
        <v>558</v>
      </c>
      <c r="C76" s="107">
        <v>68.400000000000006</v>
      </c>
      <c r="D76" s="107">
        <v>14.399999999999999</v>
      </c>
      <c r="E76" s="107">
        <v>20.799999999999997</v>
      </c>
      <c r="F76" s="107">
        <v>10.7</v>
      </c>
      <c r="G76" s="122" t="str">
        <f>A76</f>
        <v>H14</v>
      </c>
      <c r="AC76" s="118" t="s">
        <v>408</v>
      </c>
      <c r="AD76" s="116" t="s">
        <v>511</v>
      </c>
      <c r="AE76" s="119">
        <v>13.4</v>
      </c>
      <c r="AG76" s="107">
        <v>13.4</v>
      </c>
    </row>
    <row r="77" spans="1:33" ht="12" customHeight="1">
      <c r="A77" s="122" t="s">
        <v>88</v>
      </c>
      <c r="B77" s="123" t="s">
        <v>560</v>
      </c>
      <c r="C77" s="107">
        <v>71.8</v>
      </c>
      <c r="D77" s="107">
        <v>31.4</v>
      </c>
      <c r="E77" s="107">
        <v>19.899999999999999</v>
      </c>
      <c r="F77" s="107">
        <v>11.7</v>
      </c>
      <c r="G77" s="125"/>
      <c r="AC77" s="33">
        <v>2</v>
      </c>
      <c r="AD77" s="116" t="s">
        <v>513</v>
      </c>
      <c r="AE77" s="119">
        <v>13.8</v>
      </c>
      <c r="AF77" s="107">
        <v>36.15</v>
      </c>
      <c r="AG77" s="107">
        <v>13.8</v>
      </c>
    </row>
    <row r="78" spans="1:33" ht="12" customHeight="1">
      <c r="A78" s="122" t="s">
        <v>95</v>
      </c>
      <c r="B78" s="123" t="s">
        <v>562</v>
      </c>
      <c r="C78" s="107">
        <v>68.3</v>
      </c>
      <c r="D78" s="107">
        <v>16.900000000000002</v>
      </c>
      <c r="E78" s="107">
        <v>10.1</v>
      </c>
      <c r="F78" s="107">
        <v>11.299999999999999</v>
      </c>
      <c r="G78" s="122" t="str">
        <f>A78</f>
        <v>H15</v>
      </c>
      <c r="AC78" s="33">
        <v>3</v>
      </c>
      <c r="AD78" s="116" t="s">
        <v>515</v>
      </c>
      <c r="AE78" s="119">
        <v>14.1</v>
      </c>
      <c r="AF78" s="107">
        <v>36.15</v>
      </c>
      <c r="AG78" s="107">
        <v>14.1</v>
      </c>
    </row>
    <row r="79" spans="1:33" ht="12" customHeight="1">
      <c r="A79" s="122" t="s">
        <v>96</v>
      </c>
      <c r="B79" s="123" t="s">
        <v>564</v>
      </c>
      <c r="C79" s="107">
        <v>69</v>
      </c>
      <c r="D79" s="107">
        <v>27.299999999999997</v>
      </c>
      <c r="E79" s="107">
        <v>16.3</v>
      </c>
      <c r="F79" s="107">
        <v>6.7999999999999989</v>
      </c>
      <c r="G79" s="125"/>
      <c r="AC79" s="33">
        <v>4</v>
      </c>
      <c r="AD79" s="116" t="s">
        <v>517</v>
      </c>
      <c r="AE79" s="119">
        <v>12.1</v>
      </c>
      <c r="AF79" s="107">
        <v>36.15</v>
      </c>
      <c r="AG79" s="107">
        <v>12.1</v>
      </c>
    </row>
    <row r="80" spans="1:33" ht="12" customHeight="1">
      <c r="A80" s="122" t="s">
        <v>103</v>
      </c>
      <c r="B80" s="123" t="s">
        <v>566</v>
      </c>
      <c r="C80" s="107">
        <v>74</v>
      </c>
      <c r="D80" s="107">
        <v>25.700000000000003</v>
      </c>
      <c r="E80" s="107">
        <v>16.100000000000001</v>
      </c>
      <c r="F80" s="107">
        <v>18.100000000000001</v>
      </c>
      <c r="G80" s="122" t="str">
        <f>A80</f>
        <v>H16</v>
      </c>
      <c r="AC80" s="33">
        <v>5</v>
      </c>
      <c r="AD80" s="116" t="s">
        <v>519</v>
      </c>
      <c r="AE80" s="119">
        <v>11.7</v>
      </c>
      <c r="AG80" s="107">
        <v>11.7</v>
      </c>
    </row>
    <row r="81" spans="1:33" ht="12" customHeight="1">
      <c r="A81" s="122" t="s">
        <v>105</v>
      </c>
      <c r="B81" s="123" t="s">
        <v>568</v>
      </c>
      <c r="C81" s="107">
        <v>77.099999999999994</v>
      </c>
      <c r="D81" s="107">
        <v>34.399999999999991</v>
      </c>
      <c r="E81" s="107">
        <v>20.2</v>
      </c>
      <c r="F81" s="107">
        <v>20.3</v>
      </c>
      <c r="G81" s="125"/>
      <c r="AC81" s="33">
        <v>6</v>
      </c>
      <c r="AD81" s="116" t="s">
        <v>521</v>
      </c>
      <c r="AE81" s="119">
        <v>9.1999999999999993</v>
      </c>
      <c r="AG81" s="107">
        <v>9.1999999999999993</v>
      </c>
    </row>
    <row r="82" spans="1:33" ht="12" customHeight="1">
      <c r="A82" s="122" t="s">
        <v>125</v>
      </c>
      <c r="B82" s="123" t="s">
        <v>570</v>
      </c>
      <c r="C82" s="107">
        <v>81</v>
      </c>
      <c r="D82" s="107">
        <v>27.3</v>
      </c>
      <c r="E82" s="107">
        <v>20.8</v>
      </c>
      <c r="F82" s="107">
        <v>23.9</v>
      </c>
      <c r="G82" s="122" t="str">
        <f>A82</f>
        <v>H17</v>
      </c>
      <c r="AC82" s="33">
        <v>7</v>
      </c>
      <c r="AD82" s="116" t="s">
        <v>523</v>
      </c>
      <c r="AE82" s="119">
        <v>2.4</v>
      </c>
      <c r="AG82" s="107">
        <v>2.4</v>
      </c>
    </row>
    <row r="83" spans="1:33" ht="12" customHeight="1">
      <c r="A83" s="122" t="s">
        <v>131</v>
      </c>
      <c r="B83" s="123" t="s">
        <v>572</v>
      </c>
      <c r="C83" s="107">
        <v>84.6</v>
      </c>
      <c r="D83" s="107">
        <v>32.5</v>
      </c>
      <c r="E83" s="107">
        <v>26.200000000000003</v>
      </c>
      <c r="F83" s="107">
        <v>22.200000000000003</v>
      </c>
      <c r="G83" s="125"/>
      <c r="AC83" s="33">
        <v>8</v>
      </c>
      <c r="AD83" s="116" t="s">
        <v>525</v>
      </c>
      <c r="AE83" s="119">
        <v>-0.1</v>
      </c>
      <c r="AF83" s="107">
        <v>35.875</v>
      </c>
      <c r="AG83" s="107">
        <v>-0.1</v>
      </c>
    </row>
    <row r="84" spans="1:33" ht="12" customHeight="1">
      <c r="A84" s="122" t="s">
        <v>138</v>
      </c>
      <c r="B84" s="123" t="s">
        <v>574</v>
      </c>
      <c r="C84" s="107">
        <v>79.300000000000011</v>
      </c>
      <c r="D84" s="107">
        <v>21.099999999999998</v>
      </c>
      <c r="E84" s="107">
        <v>17.700000000000003</v>
      </c>
      <c r="F84" s="107">
        <v>28.6</v>
      </c>
      <c r="G84" s="122" t="str">
        <f>A84</f>
        <v>H18</v>
      </c>
      <c r="AC84" s="33">
        <v>9</v>
      </c>
      <c r="AD84" s="116" t="s">
        <v>527</v>
      </c>
      <c r="AE84" s="119">
        <v>-1.6</v>
      </c>
      <c r="AF84" s="107">
        <v>35.875</v>
      </c>
      <c r="AG84" s="107">
        <v>-1.6</v>
      </c>
    </row>
    <row r="85" spans="1:33" ht="12" customHeight="1">
      <c r="A85" s="122" t="s">
        <v>145</v>
      </c>
      <c r="B85" s="123" t="s">
        <v>576</v>
      </c>
      <c r="C85" s="107">
        <v>73.599999999999994</v>
      </c>
      <c r="D85" s="107">
        <v>24.1</v>
      </c>
      <c r="E85" s="107">
        <v>18.3</v>
      </c>
      <c r="F85" s="107">
        <v>18</v>
      </c>
      <c r="G85" s="125"/>
      <c r="AC85" s="33">
        <v>10</v>
      </c>
      <c r="AD85" s="116" t="s">
        <v>529</v>
      </c>
      <c r="AE85" s="119">
        <v>-10.3</v>
      </c>
      <c r="AF85" s="107">
        <v>35.875</v>
      </c>
      <c r="AG85" s="107">
        <v>-10.3</v>
      </c>
    </row>
    <row r="86" spans="1:33" ht="12" customHeight="1">
      <c r="A86" s="122" t="s">
        <v>150</v>
      </c>
      <c r="B86" s="123" t="s">
        <v>578</v>
      </c>
      <c r="C86" s="107">
        <v>61.800000000000011</v>
      </c>
      <c r="D86" s="107">
        <v>0.39999999999999858</v>
      </c>
      <c r="E86" s="107">
        <v>7.2999999999999989</v>
      </c>
      <c r="F86" s="107">
        <v>14</v>
      </c>
      <c r="G86" s="122" t="str">
        <f>A86</f>
        <v>H19</v>
      </c>
      <c r="AC86" s="33">
        <v>11</v>
      </c>
      <c r="AD86" s="116" t="s">
        <v>531</v>
      </c>
      <c r="AE86" s="119">
        <v>-15.8</v>
      </c>
      <c r="AG86" s="107">
        <v>-15.8</v>
      </c>
    </row>
    <row r="87" spans="1:33" ht="12" customHeight="1">
      <c r="A87" s="122" t="s">
        <v>153</v>
      </c>
      <c r="B87" s="123" t="s">
        <v>580</v>
      </c>
      <c r="C87" s="107">
        <v>3.6000000000000014</v>
      </c>
      <c r="D87" s="107">
        <v>-0.80000000000000071</v>
      </c>
      <c r="E87" s="107">
        <v>10.200000000000001</v>
      </c>
      <c r="F87" s="107">
        <v>9.4999999999999982</v>
      </c>
      <c r="G87" s="125"/>
      <c r="AC87" s="33">
        <v>12</v>
      </c>
      <c r="AD87" s="116" t="s">
        <v>533</v>
      </c>
      <c r="AE87" s="119">
        <v>-23.6</v>
      </c>
      <c r="AG87" s="107">
        <v>-23.6</v>
      </c>
    </row>
    <row r="88" spans="1:33" ht="12" customHeight="1">
      <c r="A88" s="122" t="s">
        <v>165</v>
      </c>
      <c r="B88" s="123" t="s">
        <v>582</v>
      </c>
      <c r="C88" s="107">
        <v>31.9</v>
      </c>
      <c r="D88" s="107">
        <v>11.8</v>
      </c>
      <c r="E88" s="107">
        <v>1.8000000000000007</v>
      </c>
      <c r="F88" s="107">
        <v>9.7999999999999989</v>
      </c>
      <c r="G88" s="122" t="str">
        <f>A88</f>
        <v>H20</v>
      </c>
      <c r="AC88" s="118" t="s">
        <v>409</v>
      </c>
      <c r="AD88" s="116" t="s">
        <v>535</v>
      </c>
      <c r="AE88" s="119">
        <v>-21.9</v>
      </c>
      <c r="AG88" s="107">
        <v>-21.9</v>
      </c>
    </row>
    <row r="89" spans="1:33" ht="12" customHeight="1">
      <c r="AC89" s="33">
        <v>2</v>
      </c>
      <c r="AD89" s="116" t="s">
        <v>537</v>
      </c>
      <c r="AE89" s="119">
        <v>-23</v>
      </c>
      <c r="AF89" s="107">
        <v>20.75</v>
      </c>
      <c r="AG89" s="107">
        <v>-23</v>
      </c>
    </row>
    <row r="90" spans="1:33" ht="12" customHeight="1">
      <c r="C90" s="107">
        <f>AVERAGE(C41:C87)</f>
        <v>45.840425531914896</v>
      </c>
      <c r="D90" s="107">
        <f>AVERAGE(D41:D87)</f>
        <v>22.859574468085103</v>
      </c>
      <c r="E90" s="107">
        <f>AVERAGE(E41:E87)</f>
        <v>8.2148936170212767</v>
      </c>
      <c r="F90" s="107">
        <f>AVERAGE(F41:F87)</f>
        <v>8.7957446808510653</v>
      </c>
      <c r="AC90" s="33">
        <v>3</v>
      </c>
      <c r="AD90" s="116" t="s">
        <v>539</v>
      </c>
      <c r="AE90" s="119">
        <v>-25.3</v>
      </c>
      <c r="AF90" s="107">
        <v>20.75</v>
      </c>
      <c r="AG90" s="107">
        <v>-25.3</v>
      </c>
    </row>
    <row r="91" spans="1:33" ht="12" customHeight="1">
      <c r="C91" s="127">
        <f>_xlfn.RANK.EQ(C87,C41:C87)</f>
        <v>45</v>
      </c>
      <c r="D91" s="127">
        <f>_xlfn.RANK.EQ(D87,D41:D87)</f>
        <v>46</v>
      </c>
      <c r="E91" s="127">
        <f>_xlfn.RANK.EQ(E87,E41:E87)</f>
        <v>22</v>
      </c>
      <c r="F91" s="127">
        <f>_xlfn.RANK.EQ(F87,F41:F87)</f>
        <v>25</v>
      </c>
      <c r="AC91" s="33">
        <v>4</v>
      </c>
      <c r="AD91" s="116" t="s">
        <v>541</v>
      </c>
      <c r="AE91" s="119">
        <v>-21.7</v>
      </c>
      <c r="AF91" s="107">
        <v>20.75</v>
      </c>
      <c r="AG91" s="107">
        <v>-21.7</v>
      </c>
    </row>
    <row r="92" spans="1:33" ht="12" customHeight="1">
      <c r="AC92" s="33">
        <v>5</v>
      </c>
      <c r="AD92" s="116" t="s">
        <v>543</v>
      </c>
      <c r="AE92" s="119">
        <v>-20.7</v>
      </c>
      <c r="AG92" s="107">
        <v>-20.7</v>
      </c>
    </row>
    <row r="93" spans="1:33" ht="12" customHeight="1">
      <c r="AC93" s="33">
        <v>6</v>
      </c>
      <c r="AD93" s="116" t="s">
        <v>545</v>
      </c>
      <c r="AE93" s="119">
        <v>-15.9</v>
      </c>
      <c r="AG93" s="107">
        <v>-15.9</v>
      </c>
    </row>
    <row r="94" spans="1:33" ht="12" customHeight="1">
      <c r="D94" s="107">
        <f>(D86-D87)/4</f>
        <v>0.29999999999999982</v>
      </c>
      <c r="AC94" s="33">
        <v>7</v>
      </c>
      <c r="AD94" s="116" t="s">
        <v>547</v>
      </c>
      <c r="AE94" s="119">
        <v>-14.1</v>
      </c>
      <c r="AG94" s="107">
        <v>-14.1</v>
      </c>
    </row>
    <row r="95" spans="1:33" ht="12" customHeight="1">
      <c r="AC95" s="33">
        <v>8</v>
      </c>
      <c r="AD95" s="116" t="s">
        <v>549</v>
      </c>
      <c r="AE95" s="119">
        <v>-8.9</v>
      </c>
      <c r="AF95" s="107">
        <v>-11.274999999999999</v>
      </c>
      <c r="AG95" s="107">
        <v>-8.9</v>
      </c>
    </row>
    <row r="96" spans="1:33" ht="12" customHeight="1">
      <c r="AC96" s="33">
        <v>9</v>
      </c>
      <c r="AD96" s="116" t="s">
        <v>551</v>
      </c>
      <c r="AE96" s="119">
        <v>-5.2</v>
      </c>
      <c r="AF96" s="107">
        <v>-11.274999999999999</v>
      </c>
      <c r="AG96" s="107">
        <v>-5.2</v>
      </c>
    </row>
    <row r="97" spans="29:33" ht="12" customHeight="1">
      <c r="AC97" s="33">
        <v>10</v>
      </c>
      <c r="AD97" s="116" t="s">
        <v>553</v>
      </c>
      <c r="AE97" s="119">
        <v>-5</v>
      </c>
      <c r="AF97" s="107">
        <v>-11.274999999999999</v>
      </c>
      <c r="AG97" s="107">
        <v>-5</v>
      </c>
    </row>
    <row r="98" spans="29:33" ht="12" customHeight="1">
      <c r="AC98" s="33">
        <v>11</v>
      </c>
      <c r="AD98" s="116" t="s">
        <v>555</v>
      </c>
      <c r="AE98" s="119">
        <v>-1.7</v>
      </c>
      <c r="AG98" s="107">
        <v>-1.7</v>
      </c>
    </row>
    <row r="99" spans="29:33" ht="12" customHeight="1">
      <c r="AC99" s="33">
        <v>12</v>
      </c>
      <c r="AD99" s="116" t="s">
        <v>557</v>
      </c>
      <c r="AE99" s="119">
        <v>-1.4</v>
      </c>
      <c r="AG99" s="107">
        <v>-1.4</v>
      </c>
    </row>
    <row r="100" spans="29:33" ht="12" customHeight="1">
      <c r="AC100" s="118" t="s">
        <v>410</v>
      </c>
      <c r="AD100" s="116" t="s">
        <v>559</v>
      </c>
      <c r="AE100" s="119">
        <v>-2.2999999999999998</v>
      </c>
      <c r="AG100" s="107">
        <v>-2.2999999999999998</v>
      </c>
    </row>
    <row r="101" spans="29:33" ht="12" customHeight="1">
      <c r="AC101" s="33">
        <v>2</v>
      </c>
      <c r="AD101" s="116" t="s">
        <v>561</v>
      </c>
      <c r="AE101" s="119">
        <v>-2.7</v>
      </c>
      <c r="AF101" s="107">
        <v>6.2250000000000014</v>
      </c>
      <c r="AG101" s="107">
        <v>-2.7</v>
      </c>
    </row>
    <row r="102" spans="29:33" ht="12" customHeight="1">
      <c r="AC102" s="33">
        <v>3</v>
      </c>
      <c r="AD102" s="116" t="s">
        <v>563</v>
      </c>
      <c r="AE102" s="119">
        <v>1.1000000000000001</v>
      </c>
      <c r="AF102" s="107">
        <v>6.2250000000000014</v>
      </c>
      <c r="AG102" s="107">
        <v>1.1000000000000001</v>
      </c>
    </row>
    <row r="103" spans="29:33" ht="12" customHeight="1">
      <c r="AC103" s="33">
        <v>4</v>
      </c>
      <c r="AD103" s="116" t="s">
        <v>565</v>
      </c>
      <c r="AE103" s="119">
        <v>8.1</v>
      </c>
      <c r="AF103" s="107">
        <v>6.2250000000000014</v>
      </c>
      <c r="AG103" s="107">
        <v>8.1</v>
      </c>
    </row>
    <row r="104" spans="29:33" ht="12" customHeight="1">
      <c r="AC104" s="33">
        <v>5</v>
      </c>
      <c r="AD104" s="116" t="s">
        <v>567</v>
      </c>
      <c r="AE104" s="119">
        <v>8.8000000000000007</v>
      </c>
      <c r="AG104" s="107">
        <v>8.8000000000000007</v>
      </c>
    </row>
    <row r="105" spans="29:33" ht="12" customHeight="1">
      <c r="AC105" s="33">
        <v>6</v>
      </c>
      <c r="AD105" s="116" t="s">
        <v>569</v>
      </c>
      <c r="AE105" s="119">
        <v>10.4</v>
      </c>
      <c r="AG105" s="107">
        <v>10.4</v>
      </c>
    </row>
    <row r="106" spans="29:33" ht="12" customHeight="1">
      <c r="AC106" s="33">
        <v>7</v>
      </c>
      <c r="AD106" s="116" t="s">
        <v>571</v>
      </c>
      <c r="AE106" s="119">
        <v>15.7</v>
      </c>
      <c r="AG106" s="107">
        <v>15.7</v>
      </c>
    </row>
    <row r="107" spans="29:33" ht="12" customHeight="1">
      <c r="AC107" s="33">
        <v>8</v>
      </c>
      <c r="AD107" s="116" t="s">
        <v>573</v>
      </c>
      <c r="AE107" s="119">
        <v>17.8</v>
      </c>
      <c r="AF107" s="107">
        <v>20.825000000000003</v>
      </c>
      <c r="AG107" s="107">
        <v>17.8</v>
      </c>
    </row>
    <row r="108" spans="29:33" ht="12" customHeight="1">
      <c r="AC108" s="33">
        <v>9</v>
      </c>
      <c r="AD108" s="116" t="s">
        <v>575</v>
      </c>
      <c r="AE108" s="119">
        <v>18.7</v>
      </c>
      <c r="AF108" s="107">
        <v>20.825000000000003</v>
      </c>
      <c r="AG108" s="107">
        <v>18.7</v>
      </c>
    </row>
    <row r="109" spans="29:33" ht="12" customHeight="1">
      <c r="AC109" s="33">
        <v>10</v>
      </c>
      <c r="AD109" s="116" t="s">
        <v>577</v>
      </c>
      <c r="AE109" s="119">
        <v>22.3</v>
      </c>
      <c r="AF109" s="107">
        <v>20.825000000000003</v>
      </c>
      <c r="AG109" s="107">
        <v>22.3</v>
      </c>
    </row>
    <row r="110" spans="29:33" ht="12" customHeight="1">
      <c r="AC110" s="33">
        <v>11</v>
      </c>
      <c r="AD110" s="116" t="s">
        <v>579</v>
      </c>
      <c r="AE110" s="119">
        <v>25.8</v>
      </c>
      <c r="AG110" s="107">
        <v>25.8</v>
      </c>
    </row>
    <row r="111" spans="29:33" ht="12" customHeight="1">
      <c r="AC111" s="33">
        <v>12</v>
      </c>
      <c r="AD111" s="116" t="s">
        <v>581</v>
      </c>
      <c r="AE111" s="119">
        <v>24.9</v>
      </c>
      <c r="AG111" s="107">
        <v>24.9</v>
      </c>
    </row>
    <row r="112" spans="29:33" ht="12" customHeight="1">
      <c r="AC112" s="128">
        <v>11</v>
      </c>
      <c r="AD112" s="116" t="s">
        <v>583</v>
      </c>
      <c r="AE112" s="119">
        <v>21.8</v>
      </c>
      <c r="AG112" s="107">
        <v>21.8</v>
      </c>
    </row>
    <row r="113" spans="29:33" ht="12" customHeight="1">
      <c r="AC113" s="33">
        <v>2</v>
      </c>
      <c r="AD113" s="116" t="s">
        <v>584</v>
      </c>
      <c r="AE113" s="119">
        <v>23.3</v>
      </c>
      <c r="AF113" s="107">
        <v>33.325000000000003</v>
      </c>
      <c r="AG113" s="107">
        <v>23.3</v>
      </c>
    </row>
    <row r="114" spans="29:33" ht="12" customHeight="1">
      <c r="AC114" s="33">
        <v>3</v>
      </c>
      <c r="AD114" s="116" t="s">
        <v>585</v>
      </c>
      <c r="AE114" s="119">
        <v>22.9</v>
      </c>
      <c r="AF114" s="107">
        <v>33.325000000000003</v>
      </c>
      <c r="AG114" s="107">
        <v>22.9</v>
      </c>
    </row>
    <row r="115" spans="29:33" ht="12" customHeight="1">
      <c r="AC115" s="33">
        <v>4</v>
      </c>
      <c r="AD115" s="116" t="s">
        <v>586</v>
      </c>
      <c r="AE115" s="119">
        <v>23.6</v>
      </c>
      <c r="AF115" s="107">
        <v>33.325000000000003</v>
      </c>
      <c r="AG115" s="107">
        <v>23.6</v>
      </c>
    </row>
    <row r="116" spans="29:33" ht="12" customHeight="1">
      <c r="AC116" s="33">
        <v>5</v>
      </c>
      <c r="AD116" s="116" t="s">
        <v>587</v>
      </c>
      <c r="AE116" s="119">
        <v>23.9</v>
      </c>
      <c r="AG116" s="107">
        <v>23.9</v>
      </c>
    </row>
    <row r="117" spans="29:33" ht="12" customHeight="1">
      <c r="AC117" s="33">
        <v>6</v>
      </c>
      <c r="AD117" s="116" t="s">
        <v>588</v>
      </c>
      <c r="AE117" s="119">
        <v>23.1</v>
      </c>
      <c r="AG117" s="107">
        <v>23.1</v>
      </c>
    </row>
    <row r="118" spans="29:33" ht="12" customHeight="1">
      <c r="AC118" s="33">
        <v>7</v>
      </c>
      <c r="AD118" s="116" t="s">
        <v>589</v>
      </c>
      <c r="AE118" s="119">
        <v>23.8</v>
      </c>
      <c r="AG118" s="107">
        <v>23.8</v>
      </c>
    </row>
    <row r="119" spans="29:33" ht="12" customHeight="1">
      <c r="AC119" s="33">
        <v>8</v>
      </c>
      <c r="AD119" s="116" t="s">
        <v>590</v>
      </c>
      <c r="AE119" s="119">
        <v>17.399999999999999</v>
      </c>
      <c r="AF119" s="107">
        <v>43.424999999999997</v>
      </c>
      <c r="AG119" s="107">
        <v>17.399999999999999</v>
      </c>
    </row>
    <row r="120" spans="29:33" ht="12" customHeight="1">
      <c r="AC120" s="33">
        <v>9</v>
      </c>
      <c r="AD120" s="116" t="s">
        <v>591</v>
      </c>
      <c r="AE120" s="119">
        <v>14</v>
      </c>
      <c r="AF120" s="107">
        <v>43.424999999999997</v>
      </c>
      <c r="AG120" s="107">
        <v>14</v>
      </c>
    </row>
    <row r="121" spans="29:33" ht="12" customHeight="1">
      <c r="AC121" s="33">
        <v>10</v>
      </c>
      <c r="AD121" s="116" t="s">
        <v>592</v>
      </c>
      <c r="AE121" s="119">
        <v>13.3</v>
      </c>
      <c r="AF121" s="107">
        <v>43.424999999999997</v>
      </c>
      <c r="AG121" s="107">
        <v>13.3</v>
      </c>
    </row>
    <row r="122" spans="29:33" ht="12" customHeight="1">
      <c r="AC122" s="33">
        <v>11</v>
      </c>
      <c r="AD122" s="116" t="s">
        <v>593</v>
      </c>
      <c r="AE122" s="119">
        <v>13.6</v>
      </c>
      <c r="AG122" s="107">
        <v>13.6</v>
      </c>
    </row>
    <row r="123" spans="29:33" ht="12" customHeight="1">
      <c r="AC123" s="33">
        <v>12</v>
      </c>
      <c r="AD123" s="116" t="s">
        <v>594</v>
      </c>
      <c r="AE123" s="119">
        <v>13.7</v>
      </c>
      <c r="AG123" s="107">
        <v>13.7</v>
      </c>
    </row>
    <row r="124" spans="29:33" ht="12" customHeight="1">
      <c r="AC124" s="128">
        <v>12</v>
      </c>
      <c r="AD124" s="116" t="s">
        <v>595</v>
      </c>
      <c r="AE124" s="119">
        <v>14.3</v>
      </c>
      <c r="AG124" s="107">
        <v>14.3</v>
      </c>
    </row>
    <row r="125" spans="29:33" ht="12" customHeight="1">
      <c r="AC125" s="33">
        <v>2</v>
      </c>
      <c r="AD125" s="116" t="s">
        <v>596</v>
      </c>
      <c r="AE125" s="119">
        <v>16.2</v>
      </c>
      <c r="AF125" s="107">
        <v>31.024999999999999</v>
      </c>
      <c r="AG125" s="107">
        <v>16.2</v>
      </c>
    </row>
    <row r="126" spans="29:33" ht="12" customHeight="1">
      <c r="AC126" s="33">
        <v>3</v>
      </c>
      <c r="AD126" s="116" t="s">
        <v>597</v>
      </c>
      <c r="AE126" s="119">
        <v>17.100000000000001</v>
      </c>
      <c r="AF126" s="107">
        <v>31.024999999999999</v>
      </c>
      <c r="AG126" s="107">
        <v>17.100000000000001</v>
      </c>
    </row>
    <row r="127" spans="29:33" ht="12" customHeight="1">
      <c r="AC127" s="33">
        <v>4</v>
      </c>
      <c r="AD127" s="116" t="s">
        <v>598</v>
      </c>
      <c r="AE127" s="119">
        <v>17.899999999999999</v>
      </c>
      <c r="AF127" s="107">
        <v>31.024999999999999</v>
      </c>
      <c r="AG127" s="107">
        <v>17.899999999999999</v>
      </c>
    </row>
    <row r="128" spans="29:33" ht="12" customHeight="1">
      <c r="AC128" s="33">
        <v>5</v>
      </c>
      <c r="AD128" s="116" t="s">
        <v>599</v>
      </c>
      <c r="AE128" s="119">
        <v>15.9</v>
      </c>
      <c r="AG128" s="107">
        <v>15.9</v>
      </c>
    </row>
    <row r="129" spans="29:33" ht="12" customHeight="1">
      <c r="AC129" s="33">
        <v>6</v>
      </c>
      <c r="AD129" s="116" t="s">
        <v>600</v>
      </c>
      <c r="AE129" s="119">
        <v>12.4</v>
      </c>
      <c r="AG129" s="107">
        <v>12.4</v>
      </c>
    </row>
    <row r="130" spans="29:33" ht="12" customHeight="1">
      <c r="AC130" s="33">
        <v>7</v>
      </c>
      <c r="AD130" s="116" t="s">
        <v>601</v>
      </c>
      <c r="AE130" s="119">
        <v>8.8000000000000007</v>
      </c>
      <c r="AG130" s="107">
        <v>8.8000000000000007</v>
      </c>
    </row>
    <row r="131" spans="29:33" ht="12" customHeight="1">
      <c r="AC131" s="33">
        <v>8</v>
      </c>
      <c r="AD131" s="116" t="s">
        <v>602</v>
      </c>
      <c r="AE131" s="119">
        <v>7.7</v>
      </c>
      <c r="AF131" s="107">
        <v>35.824999999999996</v>
      </c>
      <c r="AG131" s="107">
        <v>7.7</v>
      </c>
    </row>
    <row r="132" spans="29:33" ht="12" customHeight="1">
      <c r="AC132" s="33">
        <v>9</v>
      </c>
      <c r="AD132" s="116" t="s">
        <v>603</v>
      </c>
      <c r="AE132" s="119">
        <v>6.1</v>
      </c>
      <c r="AF132" s="107">
        <v>35.824999999999996</v>
      </c>
      <c r="AG132" s="107">
        <v>6.1</v>
      </c>
    </row>
    <row r="133" spans="29:33" ht="12" customHeight="1">
      <c r="AC133" s="33">
        <v>10</v>
      </c>
      <c r="AD133" s="116" t="s">
        <v>604</v>
      </c>
      <c r="AE133" s="119">
        <v>6.7</v>
      </c>
      <c r="AF133" s="107">
        <v>35.824999999999996</v>
      </c>
      <c r="AG133" s="107">
        <v>6.7</v>
      </c>
    </row>
    <row r="134" spans="29:33" ht="12" customHeight="1">
      <c r="AC134" s="33">
        <v>11</v>
      </c>
      <c r="AD134" s="116" t="s">
        <v>605</v>
      </c>
      <c r="AE134" s="119">
        <v>5.3</v>
      </c>
      <c r="AG134" s="107">
        <v>5.3</v>
      </c>
    </row>
    <row r="135" spans="29:33" ht="12" customHeight="1">
      <c r="AC135" s="33">
        <v>12</v>
      </c>
      <c r="AD135" s="116" t="s">
        <v>606</v>
      </c>
      <c r="AE135" s="119">
        <v>8.1999999999999993</v>
      </c>
      <c r="AG135" s="107">
        <v>8.1999999999999993</v>
      </c>
    </row>
    <row r="136" spans="29:33" ht="12" customHeight="1">
      <c r="AC136" s="128">
        <v>13</v>
      </c>
      <c r="AD136" s="116" t="s">
        <v>607</v>
      </c>
      <c r="AE136" s="119">
        <v>10.3</v>
      </c>
      <c r="AG136" s="107">
        <v>10.3</v>
      </c>
    </row>
    <row r="137" spans="29:33" ht="12" customHeight="1">
      <c r="AC137" s="33">
        <v>2</v>
      </c>
      <c r="AD137" s="116" t="s">
        <v>608</v>
      </c>
      <c r="AE137" s="119">
        <v>12.9</v>
      </c>
      <c r="AF137" s="107">
        <v>21.324999999999999</v>
      </c>
      <c r="AG137" s="107">
        <v>12.9</v>
      </c>
    </row>
    <row r="138" spans="29:33" ht="12" customHeight="1">
      <c r="AC138" s="33">
        <v>3</v>
      </c>
      <c r="AD138" s="116" t="s">
        <v>609</v>
      </c>
      <c r="AE138" s="119">
        <v>13.8</v>
      </c>
      <c r="AF138" s="107">
        <v>21.324999999999999</v>
      </c>
      <c r="AG138" s="107">
        <v>13.8</v>
      </c>
    </row>
    <row r="139" spans="29:33" ht="12" customHeight="1">
      <c r="AC139" s="33">
        <v>4</v>
      </c>
      <c r="AD139" s="116" t="s">
        <v>610</v>
      </c>
      <c r="AE139" s="119">
        <v>9.8000000000000007</v>
      </c>
      <c r="AF139" s="107">
        <v>21.324999999999999</v>
      </c>
      <c r="AG139" s="107">
        <v>9.8000000000000007</v>
      </c>
    </row>
    <row r="140" spans="29:33" ht="12" customHeight="1">
      <c r="AC140" s="33">
        <v>5</v>
      </c>
      <c r="AD140" s="116" t="s">
        <v>611</v>
      </c>
      <c r="AE140" s="119">
        <v>12.2</v>
      </c>
      <c r="AG140" s="107">
        <v>12.2</v>
      </c>
    </row>
    <row r="141" spans="29:33" ht="12" customHeight="1">
      <c r="AC141" s="33">
        <v>6</v>
      </c>
      <c r="AD141" s="116" t="s">
        <v>612</v>
      </c>
      <c r="AE141" s="119">
        <v>11.6</v>
      </c>
      <c r="AG141" s="107">
        <v>11.6</v>
      </c>
    </row>
    <row r="142" spans="29:33" ht="12" customHeight="1">
      <c r="AC142" s="33">
        <v>7</v>
      </c>
      <c r="AD142" s="116" t="s">
        <v>613</v>
      </c>
      <c r="AE142" s="119">
        <v>14.3</v>
      </c>
      <c r="AG142" s="107">
        <v>14.3</v>
      </c>
    </row>
    <row r="143" spans="29:33" ht="12" customHeight="1">
      <c r="AC143" s="33">
        <v>8</v>
      </c>
      <c r="AD143" s="116" t="s">
        <v>614</v>
      </c>
      <c r="AE143" s="119">
        <v>16.2</v>
      </c>
      <c r="AF143" s="107">
        <v>30.15</v>
      </c>
      <c r="AG143" s="107">
        <v>16.2</v>
      </c>
    </row>
    <row r="144" spans="29:33" ht="12" customHeight="1">
      <c r="AC144" s="33">
        <v>9</v>
      </c>
      <c r="AD144" s="116" t="s">
        <v>615</v>
      </c>
      <c r="AE144" s="119">
        <v>16.2</v>
      </c>
      <c r="AF144" s="107">
        <v>30.15</v>
      </c>
      <c r="AG144" s="107">
        <v>16.2</v>
      </c>
    </row>
    <row r="145" spans="29:33" ht="12" customHeight="1">
      <c r="AC145" s="33">
        <v>10</v>
      </c>
      <c r="AD145" s="116" t="s">
        <v>616</v>
      </c>
      <c r="AE145" s="119">
        <v>15.4</v>
      </c>
      <c r="AF145" s="107">
        <v>30.15</v>
      </c>
      <c r="AG145" s="107">
        <v>15.4</v>
      </c>
    </row>
    <row r="146" spans="29:33" ht="12" customHeight="1">
      <c r="AC146" s="33">
        <v>11</v>
      </c>
      <c r="AD146" s="116" t="s">
        <v>617</v>
      </c>
      <c r="AE146" s="119">
        <v>17.3</v>
      </c>
      <c r="AG146" s="107">
        <v>17.3</v>
      </c>
    </row>
    <row r="147" spans="29:33" ht="12" customHeight="1">
      <c r="AC147" s="33">
        <v>12</v>
      </c>
      <c r="AD147" s="116" t="s">
        <v>618</v>
      </c>
      <c r="AE147" s="119">
        <v>18.399999999999999</v>
      </c>
      <c r="AG147" s="107">
        <v>18.399999999999999</v>
      </c>
    </row>
    <row r="148" spans="29:33" ht="12" customHeight="1">
      <c r="AC148" s="128">
        <v>14</v>
      </c>
      <c r="AD148" s="116" t="s">
        <v>619</v>
      </c>
      <c r="AE148" s="119">
        <v>20.3</v>
      </c>
      <c r="AG148" s="107">
        <v>20.3</v>
      </c>
    </row>
    <row r="149" spans="29:33" ht="12" customHeight="1">
      <c r="AC149" s="33">
        <v>2</v>
      </c>
      <c r="AD149" s="116" t="s">
        <v>620</v>
      </c>
      <c r="AE149" s="119">
        <v>21</v>
      </c>
      <c r="AF149" s="107">
        <v>32.174999999999997</v>
      </c>
      <c r="AG149" s="107">
        <v>21</v>
      </c>
    </row>
    <row r="150" spans="29:33" ht="12" customHeight="1">
      <c r="AC150" s="33">
        <v>3</v>
      </c>
      <c r="AD150" s="116" t="s">
        <v>621</v>
      </c>
      <c r="AE150" s="119">
        <v>21.4</v>
      </c>
      <c r="AF150" s="107">
        <v>32.174999999999997</v>
      </c>
      <c r="AG150" s="107">
        <v>21.4</v>
      </c>
    </row>
    <row r="151" spans="29:33" ht="12" customHeight="1">
      <c r="AC151" s="33">
        <v>4</v>
      </c>
      <c r="AD151" s="116" t="s">
        <v>622</v>
      </c>
      <c r="AE151" s="119">
        <v>22.8</v>
      </c>
      <c r="AF151" s="107">
        <v>32.174999999999997</v>
      </c>
      <c r="AG151" s="107">
        <v>22.8</v>
      </c>
    </row>
    <row r="152" spans="29:33" ht="12" customHeight="1">
      <c r="AC152" s="33">
        <v>5</v>
      </c>
      <c r="AD152" s="116" t="s">
        <v>623</v>
      </c>
      <c r="AE152" s="119">
        <v>19.600000000000001</v>
      </c>
      <c r="AG152" s="107">
        <v>19.600000000000001</v>
      </c>
    </row>
    <row r="153" spans="29:33" ht="12" customHeight="1">
      <c r="AC153" s="33">
        <v>6</v>
      </c>
      <c r="AD153" s="116" t="s">
        <v>624</v>
      </c>
      <c r="AE153" s="119">
        <v>18.8</v>
      </c>
      <c r="AG153" s="107">
        <v>18.8</v>
      </c>
    </row>
    <row r="154" spans="29:33" ht="12" customHeight="1">
      <c r="AC154" s="33">
        <v>7</v>
      </c>
      <c r="AD154" s="116" t="s">
        <v>625</v>
      </c>
      <c r="AE154" s="119">
        <v>18.100000000000001</v>
      </c>
      <c r="AG154" s="107">
        <v>18.100000000000001</v>
      </c>
    </row>
    <row r="155" spans="29:33" ht="12" customHeight="1">
      <c r="AC155" s="33">
        <v>8</v>
      </c>
      <c r="AD155" s="116" t="s">
        <v>626</v>
      </c>
      <c r="AE155" s="119">
        <v>15.5</v>
      </c>
      <c r="AF155" s="107">
        <v>37.675000000000004</v>
      </c>
      <c r="AG155" s="107">
        <v>15.5</v>
      </c>
    </row>
    <row r="156" spans="29:33" ht="12" customHeight="1">
      <c r="AC156" s="33">
        <v>9</v>
      </c>
      <c r="AD156" s="116" t="s">
        <v>627</v>
      </c>
      <c r="AE156" s="119">
        <v>13.3</v>
      </c>
      <c r="AF156" s="107">
        <v>37.675000000000004</v>
      </c>
      <c r="AG156" s="107">
        <v>13.3</v>
      </c>
    </row>
    <row r="157" spans="29:33" ht="12" customHeight="1">
      <c r="AC157" s="33">
        <v>10</v>
      </c>
      <c r="AD157" s="116" t="s">
        <v>628</v>
      </c>
      <c r="AE157" s="119">
        <v>10.199999999999999</v>
      </c>
      <c r="AF157" s="107">
        <v>37.675000000000004</v>
      </c>
      <c r="AG157" s="107">
        <v>10.199999999999999</v>
      </c>
    </row>
    <row r="158" spans="29:33" ht="12" customHeight="1">
      <c r="AC158" s="33">
        <v>11</v>
      </c>
      <c r="AD158" s="116" t="s">
        <v>629</v>
      </c>
      <c r="AE158" s="119">
        <v>9.3000000000000007</v>
      </c>
      <c r="AG158" s="107">
        <v>9.3000000000000007</v>
      </c>
    </row>
    <row r="159" spans="29:33" ht="12" customHeight="1">
      <c r="AC159" s="33">
        <v>12</v>
      </c>
      <c r="AD159" s="116" t="s">
        <v>630</v>
      </c>
      <c r="AE159" s="119">
        <v>14.1</v>
      </c>
      <c r="AG159" s="107">
        <v>14.1</v>
      </c>
    </row>
    <row r="160" spans="29:33" ht="12" customHeight="1">
      <c r="AC160" s="128">
        <v>15</v>
      </c>
      <c r="AD160" s="116" t="s">
        <v>631</v>
      </c>
      <c r="AE160" s="119">
        <v>15.1</v>
      </c>
      <c r="AG160" s="107">
        <v>15.1</v>
      </c>
    </row>
    <row r="161" spans="29:33" ht="12" customHeight="1">
      <c r="AC161" s="33">
        <v>2</v>
      </c>
      <c r="AD161" s="116" t="s">
        <v>632</v>
      </c>
      <c r="AE161" s="119">
        <v>15.4</v>
      </c>
      <c r="AF161" s="107">
        <v>28.575000000000003</v>
      </c>
      <c r="AG161" s="107">
        <v>15.4</v>
      </c>
    </row>
    <row r="162" spans="29:33" ht="12" customHeight="1">
      <c r="AC162" s="33">
        <v>3</v>
      </c>
      <c r="AD162" s="116" t="s">
        <v>633</v>
      </c>
      <c r="AE162" s="119">
        <v>16.8</v>
      </c>
      <c r="AF162" s="107">
        <v>28.575000000000003</v>
      </c>
      <c r="AG162" s="107">
        <v>16.8</v>
      </c>
    </row>
    <row r="163" spans="29:33" ht="12" customHeight="1">
      <c r="AC163" s="33">
        <v>4</v>
      </c>
      <c r="AD163" s="116" t="s">
        <v>634</v>
      </c>
      <c r="AE163" s="119">
        <v>19.2</v>
      </c>
      <c r="AF163" s="107">
        <v>28.575000000000003</v>
      </c>
      <c r="AG163" s="107">
        <v>19.2</v>
      </c>
    </row>
    <row r="164" spans="29:33" ht="12" customHeight="1">
      <c r="AC164" s="33">
        <v>5</v>
      </c>
      <c r="AD164" s="116" t="s">
        <v>635</v>
      </c>
      <c r="AE164" s="119">
        <v>19.8</v>
      </c>
      <c r="AG164" s="107">
        <v>19.8</v>
      </c>
    </row>
    <row r="165" spans="29:33" ht="12" customHeight="1">
      <c r="AC165" s="33">
        <v>6</v>
      </c>
      <c r="AD165" s="116" t="s">
        <v>636</v>
      </c>
      <c r="AE165" s="119">
        <v>19.600000000000001</v>
      </c>
      <c r="AG165" s="107">
        <v>19.600000000000001</v>
      </c>
    </row>
    <row r="166" spans="29:33" ht="12" customHeight="1">
      <c r="AC166" s="33">
        <v>7</v>
      </c>
      <c r="AD166" s="116" t="s">
        <v>637</v>
      </c>
      <c r="AE166" s="119">
        <v>18.8</v>
      </c>
      <c r="AG166" s="107">
        <v>18.8</v>
      </c>
    </row>
    <row r="167" spans="29:33" ht="12" customHeight="1">
      <c r="AC167" s="33">
        <v>8</v>
      </c>
      <c r="AD167" s="116" t="s">
        <v>638</v>
      </c>
      <c r="AE167" s="119">
        <v>20.9</v>
      </c>
      <c r="AF167" s="107">
        <v>33.699999999999996</v>
      </c>
      <c r="AG167" s="107">
        <v>20.9</v>
      </c>
    </row>
    <row r="168" spans="29:33" ht="12" customHeight="1">
      <c r="AC168" s="33">
        <v>9</v>
      </c>
      <c r="AD168" s="116" t="s">
        <v>639</v>
      </c>
      <c r="AE168" s="119">
        <v>18.600000000000001</v>
      </c>
      <c r="AF168" s="107">
        <v>33.699999999999996</v>
      </c>
      <c r="AG168" s="107">
        <v>18.600000000000001</v>
      </c>
    </row>
    <row r="169" spans="29:33" ht="12" customHeight="1">
      <c r="AC169" s="33">
        <v>10</v>
      </c>
      <c r="AD169" s="116" t="s">
        <v>640</v>
      </c>
      <c r="AE169" s="119">
        <v>19.600000000000001</v>
      </c>
      <c r="AF169" s="107">
        <v>33.699999999999996</v>
      </c>
      <c r="AG169" s="107">
        <v>19.600000000000001</v>
      </c>
    </row>
    <row r="170" spans="29:33" ht="12" customHeight="1">
      <c r="AC170" s="33">
        <v>11</v>
      </c>
      <c r="AD170" s="116" t="s">
        <v>641</v>
      </c>
      <c r="AE170" s="119">
        <v>20.100000000000001</v>
      </c>
      <c r="AG170" s="107">
        <v>20.100000000000001</v>
      </c>
    </row>
    <row r="171" spans="29:33" ht="12" customHeight="1">
      <c r="AC171" s="33">
        <v>12</v>
      </c>
      <c r="AD171" s="116" t="s">
        <v>642</v>
      </c>
      <c r="AE171" s="119">
        <v>19.399999999999999</v>
      </c>
      <c r="AG171" s="107">
        <v>19.399999999999999</v>
      </c>
    </row>
    <row r="172" spans="29:33" ht="12" customHeight="1">
      <c r="AC172" s="128">
        <v>16</v>
      </c>
      <c r="AD172" s="116" t="s">
        <v>643</v>
      </c>
      <c r="AE172" s="119">
        <v>17</v>
      </c>
      <c r="AG172" s="107">
        <v>17</v>
      </c>
    </row>
    <row r="173" spans="29:33" ht="12" customHeight="1">
      <c r="AC173" s="33">
        <v>2</v>
      </c>
      <c r="AD173" s="116" t="s">
        <v>644</v>
      </c>
      <c r="AE173" s="119">
        <v>15.2</v>
      </c>
      <c r="AF173" s="107">
        <v>26.7</v>
      </c>
      <c r="AG173" s="107">
        <v>15.2</v>
      </c>
    </row>
    <row r="174" spans="29:33" ht="12" customHeight="1">
      <c r="AC174" s="33">
        <v>3</v>
      </c>
      <c r="AD174" s="116" t="s">
        <v>645</v>
      </c>
      <c r="AE174" s="119">
        <v>17.2</v>
      </c>
      <c r="AF174" s="107">
        <v>26.7</v>
      </c>
      <c r="AG174" s="107">
        <v>17.2</v>
      </c>
    </row>
    <row r="175" spans="29:33" ht="12" customHeight="1">
      <c r="AC175" s="33">
        <v>4</v>
      </c>
      <c r="AD175" s="116" t="s">
        <v>646</v>
      </c>
      <c r="AE175" s="119">
        <v>19</v>
      </c>
      <c r="AF175" s="107">
        <v>26.7</v>
      </c>
      <c r="AG175" s="107">
        <v>19</v>
      </c>
    </row>
    <row r="176" spans="29:33" ht="12" customHeight="1">
      <c r="AC176" s="33">
        <v>5</v>
      </c>
      <c r="AD176" s="116" t="s">
        <v>647</v>
      </c>
      <c r="AE176" s="119">
        <v>18.5</v>
      </c>
      <c r="AG176" s="107">
        <v>18.5</v>
      </c>
    </row>
    <row r="177" spans="29:33" ht="12" customHeight="1">
      <c r="AC177" s="33">
        <v>6</v>
      </c>
      <c r="AD177" s="116" t="s">
        <v>648</v>
      </c>
      <c r="AE177" s="119">
        <v>19.5</v>
      </c>
      <c r="AG177" s="107">
        <v>19.5</v>
      </c>
    </row>
    <row r="178" spans="29:33" ht="12" customHeight="1">
      <c r="AC178" s="33">
        <v>7</v>
      </c>
      <c r="AD178" s="116" t="s">
        <v>649</v>
      </c>
      <c r="AE178" s="119">
        <v>20.100000000000001</v>
      </c>
      <c r="AG178" s="107">
        <v>20.100000000000001</v>
      </c>
    </row>
    <row r="179" spans="29:33" ht="12" customHeight="1">
      <c r="AC179" s="33">
        <v>8</v>
      </c>
      <c r="AD179" s="116" t="s">
        <v>650</v>
      </c>
      <c r="AE179" s="119">
        <v>18.7</v>
      </c>
      <c r="AF179" s="107">
        <v>29.9</v>
      </c>
      <c r="AG179" s="107">
        <v>18.7</v>
      </c>
    </row>
    <row r="180" spans="29:33" ht="12" customHeight="1">
      <c r="AC180" s="33">
        <v>9</v>
      </c>
      <c r="AD180" s="116" t="s">
        <v>651</v>
      </c>
      <c r="AE180" s="119">
        <v>20.399999999999999</v>
      </c>
      <c r="AF180" s="107">
        <v>29.9</v>
      </c>
      <c r="AG180" s="107">
        <v>20.399999999999999</v>
      </c>
    </row>
    <row r="181" spans="29:33" ht="12" customHeight="1">
      <c r="AC181" s="33">
        <v>10</v>
      </c>
      <c r="AD181" s="116" t="s">
        <v>652</v>
      </c>
      <c r="AE181" s="119">
        <v>20.9</v>
      </c>
      <c r="AF181" s="107">
        <v>29.9</v>
      </c>
      <c r="AG181" s="107">
        <v>20.9</v>
      </c>
    </row>
    <row r="182" spans="29:33" ht="12" customHeight="1">
      <c r="AC182" s="33">
        <v>11</v>
      </c>
      <c r="AD182" s="116" t="s">
        <v>653</v>
      </c>
      <c r="AE182" s="119">
        <v>21.1</v>
      </c>
      <c r="AG182" s="107">
        <v>21.1</v>
      </c>
    </row>
    <row r="183" spans="29:33" ht="12" customHeight="1">
      <c r="AC183" s="33">
        <v>12</v>
      </c>
      <c r="AD183" s="116" t="s">
        <v>654</v>
      </c>
      <c r="AE183" s="119">
        <v>19.899999999999999</v>
      </c>
      <c r="AG183" s="107">
        <v>19.899999999999999</v>
      </c>
    </row>
    <row r="184" spans="29:33" ht="12" customHeight="1">
      <c r="AC184" s="128">
        <v>17</v>
      </c>
      <c r="AD184" s="116" t="s">
        <v>655</v>
      </c>
      <c r="AE184" s="119">
        <v>20.399999999999999</v>
      </c>
      <c r="AG184" s="107">
        <v>20.399999999999999</v>
      </c>
    </row>
    <row r="185" spans="29:33" ht="12" customHeight="1">
      <c r="AC185" s="33">
        <v>2</v>
      </c>
      <c r="AD185" s="116" t="s">
        <v>656</v>
      </c>
      <c r="AE185" s="119">
        <v>20.9</v>
      </c>
      <c r="AF185" s="107">
        <v>38</v>
      </c>
      <c r="AG185" s="107">
        <v>20.9</v>
      </c>
    </row>
    <row r="186" spans="29:33" ht="12" customHeight="1">
      <c r="AC186" s="33">
        <v>3</v>
      </c>
      <c r="AD186" s="116" t="s">
        <v>657</v>
      </c>
      <c r="AE186" s="119">
        <v>23.2</v>
      </c>
      <c r="AF186" s="107">
        <v>38</v>
      </c>
      <c r="AG186" s="107">
        <v>23.2</v>
      </c>
    </row>
    <row r="187" spans="29:33" ht="12" customHeight="1">
      <c r="AC187" s="33">
        <v>4</v>
      </c>
      <c r="AD187" s="116" t="s">
        <v>658</v>
      </c>
      <c r="AE187" s="119">
        <v>27</v>
      </c>
      <c r="AF187" s="107">
        <v>38</v>
      </c>
      <c r="AG187" s="107">
        <v>27</v>
      </c>
    </row>
    <row r="188" spans="29:33" ht="12" customHeight="1">
      <c r="AC188" s="33">
        <v>5</v>
      </c>
      <c r="AD188" s="116" t="s">
        <v>659</v>
      </c>
      <c r="AE188" s="119">
        <v>24.7</v>
      </c>
      <c r="AG188" s="107">
        <v>24.7</v>
      </c>
    </row>
    <row r="189" spans="29:33" ht="12" customHeight="1">
      <c r="AC189" s="33">
        <v>6</v>
      </c>
      <c r="AD189" s="116" t="s">
        <v>660</v>
      </c>
      <c r="AE189" s="119">
        <v>25.7</v>
      </c>
      <c r="AG189" s="107">
        <v>25.7</v>
      </c>
    </row>
    <row r="190" spans="29:33" ht="12" customHeight="1">
      <c r="AC190" s="33">
        <v>7</v>
      </c>
      <c r="AD190" s="116" t="s">
        <v>661</v>
      </c>
      <c r="AE190" s="119">
        <v>28</v>
      </c>
      <c r="AG190" s="107">
        <v>28</v>
      </c>
    </row>
    <row r="191" spans="29:33" ht="12" customHeight="1">
      <c r="AC191" s="33">
        <v>8</v>
      </c>
      <c r="AD191" s="116" t="s">
        <v>662</v>
      </c>
      <c r="AE191" s="119">
        <v>27</v>
      </c>
      <c r="AF191" s="107">
        <v>38.25</v>
      </c>
      <c r="AG191" s="107">
        <v>27</v>
      </c>
    </row>
    <row r="192" spans="29:33" ht="12" customHeight="1">
      <c r="AC192" s="33">
        <v>9</v>
      </c>
      <c r="AD192" s="116" t="s">
        <v>663</v>
      </c>
      <c r="AE192" s="119">
        <v>27</v>
      </c>
      <c r="AF192" s="107">
        <v>38.25</v>
      </c>
      <c r="AG192" s="107">
        <v>27</v>
      </c>
    </row>
    <row r="193" spans="29:33" ht="12" customHeight="1">
      <c r="AC193" s="33">
        <v>10</v>
      </c>
      <c r="AD193" s="116" t="s">
        <v>664</v>
      </c>
      <c r="AE193" s="119">
        <v>27.9</v>
      </c>
      <c r="AF193" s="107">
        <v>38.25</v>
      </c>
      <c r="AG193" s="107">
        <v>27.9</v>
      </c>
    </row>
    <row r="194" spans="29:33" ht="12" customHeight="1">
      <c r="AC194" s="33">
        <v>11</v>
      </c>
      <c r="AD194" s="116" t="s">
        <v>665</v>
      </c>
      <c r="AE194" s="119">
        <v>28.4</v>
      </c>
      <c r="AG194" s="107">
        <v>28.4</v>
      </c>
    </row>
    <row r="195" spans="29:33" ht="12" customHeight="1">
      <c r="AC195" s="33">
        <v>12</v>
      </c>
      <c r="AD195" s="116" t="s">
        <v>666</v>
      </c>
      <c r="AE195" s="119">
        <v>27.9</v>
      </c>
      <c r="AG195" s="107">
        <v>27.9</v>
      </c>
    </row>
    <row r="196" spans="29:33" ht="12" customHeight="1">
      <c r="AC196" s="128">
        <v>18</v>
      </c>
      <c r="AD196" s="116" t="s">
        <v>667</v>
      </c>
      <c r="AE196" s="119">
        <v>28.2</v>
      </c>
      <c r="AG196" s="107">
        <v>28.2</v>
      </c>
    </row>
    <row r="197" spans="29:33" ht="12" customHeight="1">
      <c r="AC197" s="33">
        <v>2</v>
      </c>
      <c r="AD197" s="116" t="s">
        <v>668</v>
      </c>
      <c r="AE197" s="119">
        <v>27.5</v>
      </c>
      <c r="AF197" s="107">
        <v>41.375</v>
      </c>
      <c r="AG197" s="107">
        <v>27.5</v>
      </c>
    </row>
    <row r="198" spans="29:33" ht="12" customHeight="1">
      <c r="AC198" s="33">
        <v>3</v>
      </c>
      <c r="AD198" s="116" t="s">
        <v>669</v>
      </c>
      <c r="AE198" s="119">
        <v>27.8</v>
      </c>
      <c r="AF198" s="107">
        <v>41.375</v>
      </c>
      <c r="AG198" s="107">
        <v>27.8</v>
      </c>
    </row>
    <row r="199" spans="29:33" ht="12" customHeight="1">
      <c r="AC199" s="33">
        <v>4</v>
      </c>
      <c r="AD199" s="116" t="s">
        <v>670</v>
      </c>
      <c r="AE199" s="119">
        <v>26.9</v>
      </c>
      <c r="AF199" s="107">
        <v>41.375</v>
      </c>
      <c r="AG199" s="107">
        <v>26.9</v>
      </c>
    </row>
    <row r="200" spans="29:33" ht="12" customHeight="1">
      <c r="AC200" s="33">
        <v>5</v>
      </c>
      <c r="AD200" s="116" t="s">
        <v>671</v>
      </c>
      <c r="AE200" s="119">
        <v>25.8</v>
      </c>
      <c r="AG200" s="107">
        <v>25.8</v>
      </c>
    </row>
    <row r="201" spans="29:33" ht="12" customHeight="1">
      <c r="AC201" s="33">
        <v>6</v>
      </c>
      <c r="AD201" s="116" t="s">
        <v>672</v>
      </c>
      <c r="AE201" s="119">
        <v>23.5</v>
      </c>
      <c r="AG201" s="107">
        <v>23.5</v>
      </c>
    </row>
    <row r="202" spans="29:33" ht="12" customHeight="1">
      <c r="AC202" s="33">
        <v>7</v>
      </c>
      <c r="AD202" s="116" t="s">
        <v>673</v>
      </c>
      <c r="AE202" s="119">
        <v>23.6</v>
      </c>
      <c r="AG202" s="107">
        <v>23.6</v>
      </c>
    </row>
    <row r="203" spans="29:33" ht="12" customHeight="1">
      <c r="AC203" s="33">
        <v>8</v>
      </c>
      <c r="AD203" s="116" t="s">
        <v>674</v>
      </c>
      <c r="AE203" s="119">
        <v>27.4</v>
      </c>
      <c r="AF203" s="107">
        <v>36.675000000000004</v>
      </c>
      <c r="AG203" s="107">
        <v>27.4</v>
      </c>
    </row>
    <row r="204" spans="29:33" ht="12" customHeight="1">
      <c r="AC204" s="33">
        <v>9</v>
      </c>
      <c r="AD204" s="116" t="s">
        <v>675</v>
      </c>
      <c r="AE204" s="119">
        <v>26.7</v>
      </c>
      <c r="AF204" s="107">
        <v>36.675000000000004</v>
      </c>
      <c r="AG204" s="107">
        <v>26.7</v>
      </c>
    </row>
    <row r="205" spans="29:33" ht="12" customHeight="1">
      <c r="AC205" s="33">
        <v>10</v>
      </c>
      <c r="AD205" s="116" t="s">
        <v>676</v>
      </c>
      <c r="AE205" s="119">
        <v>24</v>
      </c>
      <c r="AF205" s="107">
        <v>36.675000000000004</v>
      </c>
      <c r="AG205" s="107">
        <v>24</v>
      </c>
    </row>
    <row r="206" spans="29:33" ht="12" customHeight="1">
      <c r="AC206" s="33">
        <v>11</v>
      </c>
      <c r="AD206" s="116" t="s">
        <v>677</v>
      </c>
      <c r="AE206" s="119">
        <v>22.4</v>
      </c>
      <c r="AG206" s="107">
        <v>22.4</v>
      </c>
    </row>
    <row r="207" spans="29:33" ht="12" customHeight="1">
      <c r="AC207" s="33">
        <v>12</v>
      </c>
      <c r="AD207" s="116" t="s">
        <v>678</v>
      </c>
      <c r="AE207" s="119">
        <v>19.899999999999999</v>
      </c>
      <c r="AG207" s="107">
        <v>19.899999999999999</v>
      </c>
    </row>
    <row r="208" spans="29:33" ht="12" customHeight="1">
      <c r="AC208" s="128">
        <v>19</v>
      </c>
      <c r="AD208" s="116" t="s">
        <v>679</v>
      </c>
      <c r="AE208" s="119">
        <v>16.5</v>
      </c>
      <c r="AG208" s="107">
        <v>16.5</v>
      </c>
    </row>
    <row r="209" spans="29:33" ht="12" customHeight="1">
      <c r="AC209" s="33">
        <v>2</v>
      </c>
      <c r="AD209" s="116" t="s">
        <v>680</v>
      </c>
      <c r="AE209" s="119">
        <v>15.3</v>
      </c>
      <c r="AF209" s="107">
        <v>33.5</v>
      </c>
      <c r="AG209" s="107">
        <v>15.3</v>
      </c>
    </row>
    <row r="210" spans="29:33" ht="12" customHeight="1">
      <c r="AC210" s="33">
        <v>3</v>
      </c>
      <c r="AD210" s="116" t="s">
        <v>681</v>
      </c>
      <c r="AE210" s="119">
        <v>19.7</v>
      </c>
      <c r="AF210" s="107">
        <v>33.5</v>
      </c>
      <c r="AG210" s="107">
        <v>19.7</v>
      </c>
    </row>
    <row r="211" spans="29:33" ht="12" customHeight="1">
      <c r="AC211" s="33">
        <v>4</v>
      </c>
      <c r="AD211" s="116" t="s">
        <v>682</v>
      </c>
      <c r="AE211" s="119">
        <v>20.3</v>
      </c>
      <c r="AF211" s="107">
        <v>33.5</v>
      </c>
      <c r="AG211" s="107">
        <v>20.3</v>
      </c>
    </row>
    <row r="212" spans="29:33" ht="12" customHeight="1">
      <c r="AC212" s="33">
        <v>5</v>
      </c>
      <c r="AD212" s="116" t="s">
        <v>683</v>
      </c>
      <c r="AE212" s="119">
        <v>16.100000000000001</v>
      </c>
      <c r="AG212" s="107">
        <v>16.100000000000001</v>
      </c>
    </row>
    <row r="213" spans="29:33" ht="12" customHeight="1">
      <c r="AC213" s="33">
        <v>6</v>
      </c>
      <c r="AD213" s="116" t="s">
        <v>684</v>
      </c>
      <c r="AE213" s="119">
        <v>13.2</v>
      </c>
      <c r="AG213" s="107">
        <v>13.2</v>
      </c>
    </row>
    <row r="214" spans="29:33" ht="12" customHeight="1">
      <c r="AC214" s="33">
        <v>7</v>
      </c>
      <c r="AD214" s="116" t="s">
        <v>685</v>
      </c>
      <c r="AE214" s="119">
        <v>10.199999999999999</v>
      </c>
      <c r="AG214" s="107">
        <v>10.199999999999999</v>
      </c>
    </row>
    <row r="215" spans="29:33" ht="12" customHeight="1">
      <c r="AC215" s="33">
        <v>8</v>
      </c>
      <c r="AD215" s="116" t="s">
        <v>686</v>
      </c>
      <c r="AE215" s="119">
        <v>6.5</v>
      </c>
      <c r="AF215" s="107">
        <v>20.875000000000004</v>
      </c>
      <c r="AG215" s="107">
        <v>6.5</v>
      </c>
    </row>
    <row r="216" spans="29:33" ht="12" customHeight="1">
      <c r="AC216" s="33">
        <v>9</v>
      </c>
      <c r="AD216" s="116" t="s">
        <v>687</v>
      </c>
      <c r="AE216" s="119">
        <v>6.9</v>
      </c>
      <c r="AF216" s="107">
        <v>20.875000000000004</v>
      </c>
      <c r="AG216" s="107">
        <v>6.9</v>
      </c>
    </row>
    <row r="217" spans="29:33" ht="12" customHeight="1">
      <c r="AC217" s="33">
        <v>10</v>
      </c>
      <c r="AD217" s="116" t="s">
        <v>688</v>
      </c>
      <c r="AE217" s="119">
        <v>6.5</v>
      </c>
      <c r="AF217" s="107">
        <v>20.875000000000004</v>
      </c>
      <c r="AG217" s="107">
        <v>6.5</v>
      </c>
    </row>
    <row r="218" spans="29:33" ht="12" customHeight="1">
      <c r="AC218" s="33">
        <v>11</v>
      </c>
      <c r="AD218" s="116" t="s">
        <v>689</v>
      </c>
      <c r="AE218" s="119">
        <v>6.9</v>
      </c>
      <c r="AG218" s="107">
        <v>6.9</v>
      </c>
    </row>
    <row r="219" spans="29:33" ht="12" customHeight="1">
      <c r="AC219" s="33">
        <v>12</v>
      </c>
      <c r="AD219" s="116" t="s">
        <v>690</v>
      </c>
      <c r="AE219" s="119">
        <v>9.4</v>
      </c>
      <c r="AG219" s="107">
        <v>9.4</v>
      </c>
    </row>
    <row r="220" spans="29:33" ht="12" customHeight="1">
      <c r="AC220" s="128">
        <v>20</v>
      </c>
      <c r="AD220" s="116" t="s">
        <v>691</v>
      </c>
      <c r="AE220" s="119">
        <v>8.3000000000000007</v>
      </c>
      <c r="AG220" s="107">
        <v>8.3000000000000007</v>
      </c>
    </row>
    <row r="221" spans="29:33" ht="12" customHeight="1">
      <c r="AC221" s="33">
        <v>2</v>
      </c>
      <c r="AD221" s="116" t="s">
        <v>692</v>
      </c>
      <c r="AE221" s="119">
        <v>9.3000000000000007</v>
      </c>
      <c r="AF221" s="107">
        <v>5.625</v>
      </c>
      <c r="AG221" s="107">
        <v>9.3000000000000007</v>
      </c>
    </row>
    <row r="222" spans="29:33" ht="12" customHeight="1">
      <c r="AC222" s="33">
        <v>3</v>
      </c>
      <c r="AD222" s="116" t="s">
        <v>693</v>
      </c>
      <c r="AE222" s="119">
        <v>-10.4</v>
      </c>
      <c r="AF222" s="107">
        <v>5.625</v>
      </c>
      <c r="AG222" s="107">
        <v>-10.4</v>
      </c>
    </row>
    <row r="223" spans="29:33" ht="12" customHeight="1">
      <c r="AC223" s="33">
        <v>4</v>
      </c>
      <c r="AD223" s="116" t="s">
        <v>694</v>
      </c>
      <c r="AE223" s="119">
        <v>-35.5</v>
      </c>
      <c r="AF223" s="107">
        <v>5.625</v>
      </c>
      <c r="AG223" s="107">
        <v>-35.5</v>
      </c>
    </row>
    <row r="224" spans="29:33" ht="12" customHeight="1">
      <c r="AC224" s="33">
        <v>5</v>
      </c>
      <c r="AD224" s="129" t="s">
        <v>695</v>
      </c>
      <c r="AE224" s="119">
        <v>-25.3</v>
      </c>
      <c r="AG224" s="107">
        <v>-25.3</v>
      </c>
    </row>
    <row r="225" spans="29:33" ht="12" customHeight="1">
      <c r="AC225" s="33">
        <v>6</v>
      </c>
      <c r="AD225" s="129" t="s">
        <v>696</v>
      </c>
      <c r="AE225" s="119">
        <v>-11.9</v>
      </c>
      <c r="AG225" s="107">
        <v>-11.9</v>
      </c>
    </row>
    <row r="226" spans="29:33" ht="12" customHeight="1">
      <c r="AC226" s="33">
        <v>7</v>
      </c>
      <c r="AD226" s="129" t="s">
        <v>697</v>
      </c>
      <c r="AE226" s="119">
        <v>-2.5</v>
      </c>
      <c r="AG226" s="107">
        <v>-2.5</v>
      </c>
    </row>
    <row r="227" spans="29:33" ht="12" customHeight="1">
      <c r="AC227" s="33">
        <v>8</v>
      </c>
      <c r="AD227" s="129" t="s">
        <v>698</v>
      </c>
      <c r="AE227" s="119">
        <v>2</v>
      </c>
      <c r="AF227" s="107">
        <v>13.824999999999999</v>
      </c>
      <c r="AG227" s="107">
        <v>2</v>
      </c>
    </row>
    <row r="228" spans="29:33" ht="12" customHeight="1">
      <c r="AC228" s="33">
        <v>9</v>
      </c>
      <c r="AD228" s="129" t="s">
        <v>699</v>
      </c>
      <c r="AE228" s="119">
        <v>3.8</v>
      </c>
      <c r="AF228" s="107">
        <v>13.824999999999999</v>
      </c>
      <c r="AG228" s="107">
        <v>3.8</v>
      </c>
    </row>
    <row r="229" spans="29:33" ht="12" customHeight="1">
      <c r="AC229" s="33">
        <v>10</v>
      </c>
      <c r="AD229" s="129" t="s">
        <v>700</v>
      </c>
      <c r="AE229" s="119">
        <v>2.6</v>
      </c>
      <c r="AF229" s="107">
        <v>13.824999999999999</v>
      </c>
      <c r="AG229" s="107">
        <v>2.6</v>
      </c>
    </row>
    <row r="230" spans="29:33" ht="12" customHeight="1">
      <c r="AC230" s="33">
        <v>11</v>
      </c>
      <c r="AD230" s="107" t="s">
        <v>703</v>
      </c>
      <c r="AE230" s="107">
        <v>-1.6</v>
      </c>
      <c r="AG230" s="107">
        <v>-1.6</v>
      </c>
    </row>
    <row r="231" spans="29:33" ht="12" customHeight="1">
      <c r="AC231" s="33">
        <v>12</v>
      </c>
    </row>
  </sheetData>
  <pageMargins left="0.78740157499999996" right="0.78740157499999996" top="0.984251969" bottom="0.984251969" header="0.4921259845" footer="0.4921259845"/>
  <pageSetup paperSize="9" scale="95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2"/>
  <sheetViews>
    <sheetView topLeftCell="R2" zoomScale="120" zoomScaleNormal="120" zoomScaleSheetLayoutView="100" workbookViewId="0">
      <selection activeCell="U21" sqref="U21"/>
    </sheetView>
  </sheetViews>
  <sheetFormatPr baseColWidth="10" defaultRowHeight="12.75"/>
  <cols>
    <col min="1" max="16384" width="11.42578125" style="33"/>
  </cols>
  <sheetData>
    <row r="1" spans="1:20">
      <c r="A1" s="33" t="s">
        <v>710</v>
      </c>
    </row>
    <row r="3" spans="1:20">
      <c r="T3" s="32" t="s">
        <v>712</v>
      </c>
    </row>
    <row r="17" spans="20:20">
      <c r="T17" s="67" t="s">
        <v>217</v>
      </c>
    </row>
    <row r="34" spans="1:24">
      <c r="A34" s="33" t="s">
        <v>710</v>
      </c>
      <c r="U34" s="106"/>
      <c r="V34" s="106"/>
      <c r="W34" s="106"/>
      <c r="X34" s="106"/>
    </row>
    <row r="35" spans="1:24">
      <c r="C35" s="33" t="s">
        <v>31</v>
      </c>
      <c r="D35" s="33" t="s">
        <v>711</v>
      </c>
      <c r="E35" s="33" t="s">
        <v>27</v>
      </c>
      <c r="F35" s="33" t="s">
        <v>33</v>
      </c>
      <c r="G35" s="33" t="s">
        <v>32</v>
      </c>
      <c r="H35" s="33" t="s">
        <v>0</v>
      </c>
      <c r="I35" s="33" t="s">
        <v>709</v>
      </c>
      <c r="J35" s="33" t="s">
        <v>34</v>
      </c>
      <c r="K35" s="106" t="s">
        <v>28</v>
      </c>
      <c r="M35" s="106"/>
    </row>
    <row r="36" spans="1:24">
      <c r="A36" s="122" t="s">
        <v>322</v>
      </c>
      <c r="B36" s="123" t="s">
        <v>488</v>
      </c>
      <c r="C36" s="33">
        <v>7.25</v>
      </c>
      <c r="D36" s="33">
        <v>4.5</v>
      </c>
      <c r="E36" s="33">
        <v>15.5</v>
      </c>
      <c r="F36" s="33">
        <v>16</v>
      </c>
      <c r="G36" s="33">
        <v>-17.75</v>
      </c>
      <c r="H36" s="33">
        <v>8.5</v>
      </c>
      <c r="I36" s="33">
        <v>15.5</v>
      </c>
      <c r="J36" s="33">
        <v>-18.5</v>
      </c>
      <c r="K36" s="33">
        <v>4.75</v>
      </c>
      <c r="L36" s="130" t="s">
        <v>322</v>
      </c>
      <c r="N36" s="131"/>
      <c r="O36" s="131"/>
      <c r="P36" s="131"/>
    </row>
    <row r="37" spans="1:24">
      <c r="A37" s="122" t="s">
        <v>218</v>
      </c>
      <c r="B37" s="123" t="s">
        <v>490</v>
      </c>
      <c r="C37" s="33">
        <v>14.5</v>
      </c>
      <c r="D37" s="33">
        <v>19.5</v>
      </c>
      <c r="E37" s="33">
        <v>18.25</v>
      </c>
      <c r="F37" s="33">
        <v>10.5</v>
      </c>
      <c r="G37" s="33">
        <v>-17</v>
      </c>
      <c r="H37" s="33">
        <v>2.75</v>
      </c>
      <c r="I37" s="33">
        <v>13.25</v>
      </c>
      <c r="J37" s="33">
        <v>-6.5</v>
      </c>
      <c r="K37" s="33">
        <v>7.75</v>
      </c>
      <c r="L37" s="130" t="s">
        <v>218</v>
      </c>
    </row>
    <row r="38" spans="1:24">
      <c r="A38" s="122" t="s">
        <v>219</v>
      </c>
      <c r="B38" s="123" t="s">
        <v>492</v>
      </c>
      <c r="C38" s="33">
        <v>19.75</v>
      </c>
      <c r="D38" s="33">
        <v>25.25</v>
      </c>
      <c r="E38" s="33">
        <v>24.75</v>
      </c>
      <c r="F38" s="33">
        <v>20.75</v>
      </c>
      <c r="G38" s="33">
        <v>-13.5</v>
      </c>
      <c r="H38" s="33">
        <v>10.25</v>
      </c>
      <c r="I38" s="33">
        <v>19.25</v>
      </c>
      <c r="J38" s="33">
        <v>-6.75</v>
      </c>
      <c r="K38" s="33">
        <v>13.25</v>
      </c>
      <c r="L38" s="130" t="s">
        <v>219</v>
      </c>
    </row>
    <row r="39" spans="1:24">
      <c r="A39" s="122" t="s">
        <v>220</v>
      </c>
      <c r="B39" s="123" t="s">
        <v>494</v>
      </c>
      <c r="C39" s="33">
        <v>26</v>
      </c>
      <c r="D39" s="33">
        <v>15.25</v>
      </c>
      <c r="E39" s="33">
        <v>12.75</v>
      </c>
      <c r="F39" s="33">
        <v>5.75</v>
      </c>
      <c r="G39" s="33">
        <v>-21.25</v>
      </c>
      <c r="H39" s="33">
        <v>4</v>
      </c>
      <c r="I39" s="33">
        <v>14.75</v>
      </c>
      <c r="J39" s="33">
        <v>-10.350000000000001</v>
      </c>
      <c r="K39" s="33">
        <v>5.25</v>
      </c>
      <c r="L39" s="130" t="s">
        <v>220</v>
      </c>
    </row>
    <row r="40" spans="1:24">
      <c r="A40" s="126" t="s">
        <v>221</v>
      </c>
      <c r="B40" s="123" t="s">
        <v>496</v>
      </c>
      <c r="C40" s="33">
        <v>17.5</v>
      </c>
      <c r="D40" s="33">
        <v>8.25</v>
      </c>
      <c r="E40" s="33">
        <v>18.175000000000001</v>
      </c>
      <c r="F40" s="33">
        <v>1.875</v>
      </c>
      <c r="G40" s="33">
        <v>-4</v>
      </c>
      <c r="H40" s="33">
        <v>6</v>
      </c>
      <c r="I40" s="33">
        <v>18.3</v>
      </c>
      <c r="J40" s="33">
        <v>-14.75</v>
      </c>
      <c r="K40" s="33">
        <v>7.15</v>
      </c>
      <c r="L40" s="132" t="s">
        <v>221</v>
      </c>
    </row>
    <row r="41" spans="1:24">
      <c r="A41" s="122" t="s">
        <v>222</v>
      </c>
      <c r="B41" s="123" t="s">
        <v>498</v>
      </c>
      <c r="C41" s="33">
        <v>25.25</v>
      </c>
      <c r="D41" s="33">
        <v>18.3</v>
      </c>
      <c r="E41" s="33">
        <v>18.850000000000001</v>
      </c>
      <c r="F41" s="33">
        <v>9.875</v>
      </c>
      <c r="G41" s="33">
        <v>-8.75</v>
      </c>
      <c r="H41" s="33">
        <v>13.350000000000001</v>
      </c>
      <c r="I41" s="33">
        <v>16.450000000000003</v>
      </c>
      <c r="J41" s="33">
        <v>-18.2</v>
      </c>
      <c r="K41" s="33">
        <v>9.0250000000000021</v>
      </c>
      <c r="L41" s="130" t="s">
        <v>222</v>
      </c>
    </row>
    <row r="42" spans="1:24">
      <c r="A42" s="126" t="s">
        <v>223</v>
      </c>
      <c r="B42" s="123" t="s">
        <v>500</v>
      </c>
      <c r="C42" s="33">
        <v>39.075000000000003</v>
      </c>
      <c r="D42" s="33">
        <v>30.175000000000004</v>
      </c>
      <c r="E42" s="33">
        <v>35.599999999999994</v>
      </c>
      <c r="F42" s="33">
        <v>14.675000000000001</v>
      </c>
      <c r="G42" s="33">
        <v>3.475000000000001</v>
      </c>
      <c r="H42" s="33">
        <v>24.35</v>
      </c>
      <c r="I42" s="33">
        <v>26.3</v>
      </c>
      <c r="J42" s="33">
        <v>-13.074999999999999</v>
      </c>
      <c r="K42" s="33">
        <v>20</v>
      </c>
      <c r="L42" s="132" t="s">
        <v>223</v>
      </c>
    </row>
    <row r="43" spans="1:24">
      <c r="A43" s="122" t="s">
        <v>224</v>
      </c>
      <c r="B43" s="123" t="s">
        <v>502</v>
      </c>
      <c r="C43" s="33">
        <v>38.950000000000003</v>
      </c>
      <c r="D43" s="33">
        <v>32.849999999999994</v>
      </c>
      <c r="E43" s="33">
        <v>39.600000000000009</v>
      </c>
      <c r="F43" s="33">
        <v>19.650000000000006</v>
      </c>
      <c r="G43" s="33">
        <v>-7.35</v>
      </c>
      <c r="H43" s="33">
        <v>19.25</v>
      </c>
      <c r="I43" s="33">
        <v>21.6</v>
      </c>
      <c r="J43" s="33">
        <v>-10.649999999999999</v>
      </c>
      <c r="K43" s="33">
        <v>18.874999999999996</v>
      </c>
      <c r="L43" s="130" t="s">
        <v>224</v>
      </c>
    </row>
    <row r="44" spans="1:24">
      <c r="A44" s="126" t="s">
        <v>225</v>
      </c>
      <c r="B44" s="123" t="s">
        <v>504</v>
      </c>
      <c r="C44" s="33">
        <v>42.674999999999997</v>
      </c>
      <c r="D44" s="33">
        <v>34.024999999999999</v>
      </c>
      <c r="E44" s="33">
        <v>35.524999999999999</v>
      </c>
      <c r="F44" s="33">
        <v>19.799999999999997</v>
      </c>
      <c r="G44" s="33">
        <v>1.3499999999999996</v>
      </c>
      <c r="H44" s="33">
        <v>21.225000000000001</v>
      </c>
      <c r="I44" s="33">
        <v>26.85</v>
      </c>
      <c r="J44" s="33">
        <v>-12.100000000000005</v>
      </c>
      <c r="K44" s="33">
        <v>21.175000000000001</v>
      </c>
      <c r="L44" s="132" t="s">
        <v>225</v>
      </c>
    </row>
    <row r="45" spans="1:24">
      <c r="A45" s="122" t="s">
        <v>226</v>
      </c>
      <c r="B45" s="123" t="s">
        <v>506</v>
      </c>
      <c r="C45" s="33">
        <v>19.2</v>
      </c>
      <c r="D45" s="33">
        <v>11.724999999999998</v>
      </c>
      <c r="E45" s="33">
        <v>13.2</v>
      </c>
      <c r="F45" s="33">
        <v>20.925000000000004</v>
      </c>
      <c r="G45" s="33">
        <v>-18.475000000000001</v>
      </c>
      <c r="H45" s="33">
        <v>2.2499999999999996</v>
      </c>
      <c r="I45" s="33">
        <v>18.599999999999994</v>
      </c>
      <c r="J45" s="33">
        <v>-6.1250000000000009</v>
      </c>
      <c r="K45" s="33">
        <v>8.4750000000000014</v>
      </c>
      <c r="L45" s="130" t="s">
        <v>226</v>
      </c>
    </row>
    <row r="46" spans="1:24">
      <c r="A46" s="126" t="s">
        <v>227</v>
      </c>
      <c r="B46" s="123" t="s">
        <v>508</v>
      </c>
      <c r="C46" s="33">
        <v>17.8</v>
      </c>
      <c r="D46" s="33">
        <v>4.8249999999999957</v>
      </c>
      <c r="E46" s="33">
        <v>15.399999999999999</v>
      </c>
      <c r="F46" s="33">
        <v>12.7</v>
      </c>
      <c r="G46" s="33">
        <v>-14.125</v>
      </c>
      <c r="H46" s="33">
        <v>3.5249999999999986</v>
      </c>
      <c r="I46" s="33">
        <v>12.2</v>
      </c>
      <c r="J46" s="33">
        <v>-10.024999999999999</v>
      </c>
      <c r="K46" s="33">
        <v>5.5249999999999986</v>
      </c>
      <c r="L46" s="132" t="s">
        <v>227</v>
      </c>
    </row>
    <row r="47" spans="1:24">
      <c r="A47" s="122" t="s">
        <v>228</v>
      </c>
      <c r="B47" s="123" t="s">
        <v>510</v>
      </c>
      <c r="C47" s="33">
        <v>15.200000000000003</v>
      </c>
      <c r="D47" s="33">
        <v>3.4249999999999994</v>
      </c>
      <c r="E47" s="33">
        <v>7.1499999999999986</v>
      </c>
      <c r="F47" s="33">
        <v>9.8250000000000011</v>
      </c>
      <c r="G47" s="33">
        <v>-17.600000000000001</v>
      </c>
      <c r="H47" s="33">
        <v>-6.3</v>
      </c>
      <c r="I47" s="33">
        <v>4.7749999999999995</v>
      </c>
      <c r="J47" s="33">
        <v>-21.175000000000004</v>
      </c>
      <c r="K47" s="33">
        <v>-0.29999999999999982</v>
      </c>
      <c r="L47" s="130" t="s">
        <v>228</v>
      </c>
    </row>
    <row r="48" spans="1:24">
      <c r="A48" s="126" t="s">
        <v>229</v>
      </c>
      <c r="B48" s="123" t="s">
        <v>512</v>
      </c>
      <c r="C48" s="33">
        <v>13.024999999999999</v>
      </c>
      <c r="D48" s="33">
        <v>-2.2249999999999988</v>
      </c>
      <c r="E48" s="33">
        <v>-1.0000000000000004</v>
      </c>
      <c r="F48" s="33">
        <v>-5.8250000000000002</v>
      </c>
      <c r="G48" s="33">
        <v>-19.700000000000003</v>
      </c>
      <c r="H48" s="33">
        <v>-10.050000000000001</v>
      </c>
      <c r="I48" s="33">
        <v>2.9249999999999989</v>
      </c>
      <c r="J48" s="33">
        <v>-20.700000000000003</v>
      </c>
      <c r="K48" s="33">
        <v>-4.5750000000000011</v>
      </c>
      <c r="L48" s="132" t="s">
        <v>229</v>
      </c>
    </row>
    <row r="49" spans="1:12">
      <c r="A49" s="122" t="s">
        <v>230</v>
      </c>
      <c r="B49" s="123" t="s">
        <v>514</v>
      </c>
      <c r="C49" s="33">
        <v>18.500000000000007</v>
      </c>
      <c r="D49" s="33">
        <v>6.75</v>
      </c>
      <c r="E49" s="33">
        <v>10.749999999999998</v>
      </c>
      <c r="F49" s="33">
        <v>12.824999999999999</v>
      </c>
      <c r="G49" s="33">
        <v>-15.450000000000001</v>
      </c>
      <c r="H49" s="33">
        <v>9.3500000000000014</v>
      </c>
      <c r="I49" s="33">
        <v>13.574999999999999</v>
      </c>
      <c r="J49" s="33">
        <v>-16.125</v>
      </c>
      <c r="K49" s="33">
        <v>6.6749999999999998</v>
      </c>
      <c r="L49" s="130" t="s">
        <v>230</v>
      </c>
    </row>
    <row r="50" spans="1:12">
      <c r="A50" s="126" t="s">
        <v>231</v>
      </c>
      <c r="B50" s="123" t="s">
        <v>516</v>
      </c>
      <c r="C50" s="33">
        <v>23.125</v>
      </c>
      <c r="D50" s="33">
        <v>15.25</v>
      </c>
      <c r="E50" s="33">
        <v>20.65</v>
      </c>
      <c r="F50" s="33">
        <v>11.25</v>
      </c>
      <c r="G50" s="33">
        <v>1.5500000000000007</v>
      </c>
      <c r="H50" s="33">
        <v>15.7</v>
      </c>
      <c r="I50" s="33">
        <v>19.875</v>
      </c>
      <c r="J50" s="33">
        <v>-16.599999999999994</v>
      </c>
      <c r="K50" s="33">
        <v>13.325000000000001</v>
      </c>
      <c r="L50" s="132" t="s">
        <v>231</v>
      </c>
    </row>
    <row r="51" spans="1:12">
      <c r="A51" s="122" t="s">
        <v>232</v>
      </c>
      <c r="B51" s="123" t="s">
        <v>518</v>
      </c>
      <c r="C51" s="33">
        <v>24.65</v>
      </c>
      <c r="D51" s="33">
        <v>23.800000000000004</v>
      </c>
      <c r="E51" s="33">
        <v>21.274999999999995</v>
      </c>
      <c r="F51" s="33">
        <v>8.1249999999999982</v>
      </c>
      <c r="G51" s="33">
        <v>-9.875</v>
      </c>
      <c r="H51" s="33">
        <v>10.874999999999998</v>
      </c>
      <c r="I51" s="33">
        <v>18.075000000000003</v>
      </c>
      <c r="J51" s="33">
        <v>-14.425000000000001</v>
      </c>
      <c r="K51" s="33">
        <v>13.2</v>
      </c>
      <c r="L51" s="130" t="s">
        <v>232</v>
      </c>
    </row>
    <row r="52" spans="1:12">
      <c r="A52" s="126" t="s">
        <v>233</v>
      </c>
      <c r="B52" s="123" t="s">
        <v>520</v>
      </c>
      <c r="C52" s="33">
        <v>27.1</v>
      </c>
      <c r="D52" s="33">
        <v>25.074999999999996</v>
      </c>
      <c r="E52" s="33">
        <v>20.65</v>
      </c>
      <c r="F52" s="33">
        <v>2.8499999999999996</v>
      </c>
      <c r="G52" s="33">
        <v>-4.3249999999999993</v>
      </c>
      <c r="H52" s="33">
        <v>11.624999999999996</v>
      </c>
      <c r="I52" s="33">
        <v>15.150000000000002</v>
      </c>
      <c r="J52" s="33">
        <v>-13.25</v>
      </c>
      <c r="K52" s="33">
        <v>13.350000000000001</v>
      </c>
      <c r="L52" s="132" t="s">
        <v>233</v>
      </c>
    </row>
    <row r="53" spans="1:12">
      <c r="A53" s="122" t="s">
        <v>234</v>
      </c>
      <c r="B53" s="123" t="s">
        <v>522</v>
      </c>
      <c r="C53" s="33">
        <v>22.925000000000001</v>
      </c>
      <c r="D53" s="33">
        <v>15.95</v>
      </c>
      <c r="E53" s="33">
        <v>18.925000000000001</v>
      </c>
      <c r="F53" s="33">
        <v>8.4</v>
      </c>
      <c r="G53" s="33">
        <v>-10.55</v>
      </c>
      <c r="H53" s="33">
        <v>15.674999999999999</v>
      </c>
      <c r="I53" s="33">
        <v>20.85</v>
      </c>
      <c r="J53" s="33">
        <v>-22</v>
      </c>
      <c r="K53" s="33">
        <v>12.125</v>
      </c>
      <c r="L53" s="130" t="s">
        <v>234</v>
      </c>
    </row>
    <row r="54" spans="1:12">
      <c r="A54" s="126" t="s">
        <v>235</v>
      </c>
      <c r="B54" s="123" t="s">
        <v>524</v>
      </c>
      <c r="C54" s="33">
        <v>32.6</v>
      </c>
      <c r="D54" s="33">
        <v>28.075000000000003</v>
      </c>
      <c r="E54" s="33">
        <v>32.224999999999994</v>
      </c>
      <c r="F54" s="33">
        <v>17.174999999999997</v>
      </c>
      <c r="G54" s="33">
        <v>17.350000000000001</v>
      </c>
      <c r="H54" s="33">
        <v>23.249999999999996</v>
      </c>
      <c r="I54" s="33">
        <v>29.950000000000003</v>
      </c>
      <c r="J54" s="33">
        <v>-4.1000000000000014</v>
      </c>
      <c r="K54" s="33">
        <v>24.225000000000005</v>
      </c>
      <c r="L54" s="132" t="s">
        <v>235</v>
      </c>
    </row>
    <row r="55" spans="1:12">
      <c r="A55" s="122" t="s">
        <v>236</v>
      </c>
      <c r="B55" s="123" t="s">
        <v>526</v>
      </c>
      <c r="C55" s="33">
        <v>30.174999999999997</v>
      </c>
      <c r="D55" s="33">
        <v>38.575000000000003</v>
      </c>
      <c r="E55" s="33">
        <v>33.949999999999996</v>
      </c>
      <c r="F55" s="33">
        <v>30.65</v>
      </c>
      <c r="G55" s="33">
        <v>19.149999999999999</v>
      </c>
      <c r="H55" s="33">
        <v>29.274999999999999</v>
      </c>
      <c r="I55" s="33">
        <v>30.424999999999997</v>
      </c>
      <c r="J55" s="33">
        <v>17.025000000000002</v>
      </c>
      <c r="K55" s="33">
        <v>29.875</v>
      </c>
      <c r="L55" s="130" t="s">
        <v>236</v>
      </c>
    </row>
    <row r="56" spans="1:12">
      <c r="A56" s="126" t="s">
        <v>237</v>
      </c>
      <c r="B56" s="123" t="s">
        <v>528</v>
      </c>
      <c r="C56" s="33">
        <v>43.650000000000006</v>
      </c>
      <c r="D56" s="33">
        <v>49.824999999999996</v>
      </c>
      <c r="E56" s="33">
        <v>44.85</v>
      </c>
      <c r="F56" s="33">
        <v>26.75</v>
      </c>
      <c r="G56" s="33">
        <v>31.050000000000004</v>
      </c>
      <c r="H56" s="33">
        <v>33.174999999999997</v>
      </c>
      <c r="I56" s="33">
        <v>37.549999999999997</v>
      </c>
      <c r="J56" s="33">
        <v>24.674999999999997</v>
      </c>
      <c r="K56" s="33">
        <v>37.950000000000003</v>
      </c>
      <c r="L56" s="132" t="s">
        <v>237</v>
      </c>
    </row>
    <row r="57" spans="1:12">
      <c r="A57" s="122" t="s">
        <v>238</v>
      </c>
      <c r="B57" s="123" t="s">
        <v>530</v>
      </c>
      <c r="C57" s="33">
        <v>42.1</v>
      </c>
      <c r="D57" s="33">
        <v>43.4</v>
      </c>
      <c r="E57" s="33">
        <v>41.525000000000006</v>
      </c>
      <c r="F57" s="33">
        <v>26.999999999999996</v>
      </c>
      <c r="G57" s="33">
        <v>20.575000000000003</v>
      </c>
      <c r="H57" s="33">
        <v>31.25</v>
      </c>
      <c r="I57" s="33">
        <v>38.175000000000004</v>
      </c>
      <c r="J57" s="33">
        <v>40.225000000000001</v>
      </c>
      <c r="K57" s="33">
        <v>36.15</v>
      </c>
      <c r="L57" s="130" t="s">
        <v>238</v>
      </c>
    </row>
    <row r="58" spans="1:12">
      <c r="A58" s="126" t="s">
        <v>239</v>
      </c>
      <c r="B58" s="123" t="s">
        <v>532</v>
      </c>
      <c r="C58" s="33">
        <v>43.5</v>
      </c>
      <c r="D58" s="33">
        <v>42.524999999999999</v>
      </c>
      <c r="E58" s="33">
        <v>37.174999999999997</v>
      </c>
      <c r="F58" s="33">
        <v>32.125</v>
      </c>
      <c r="G58" s="33">
        <v>29.125</v>
      </c>
      <c r="H58" s="33">
        <v>32.15</v>
      </c>
      <c r="I58" s="33">
        <v>37.100000000000009</v>
      </c>
      <c r="J58" s="33">
        <v>28.725000000000001</v>
      </c>
      <c r="K58" s="33">
        <v>35.875</v>
      </c>
      <c r="L58" s="132" t="s">
        <v>239</v>
      </c>
    </row>
    <row r="59" spans="1:12">
      <c r="A59" s="122" t="s">
        <v>240</v>
      </c>
      <c r="B59" s="123" t="s">
        <v>534</v>
      </c>
      <c r="C59" s="33">
        <v>33.25</v>
      </c>
      <c r="D59" s="33">
        <v>25.775000000000002</v>
      </c>
      <c r="E59" s="33">
        <v>26.024999999999999</v>
      </c>
      <c r="F59" s="33">
        <v>15.824999999999999</v>
      </c>
      <c r="G59" s="33">
        <v>10.199999999999999</v>
      </c>
      <c r="H59" s="33">
        <v>15.875</v>
      </c>
      <c r="I59" s="33">
        <v>25.549999999999997</v>
      </c>
      <c r="J59" s="33">
        <v>4.0000000000000009</v>
      </c>
      <c r="K59" s="33">
        <v>20.75</v>
      </c>
      <c r="L59" s="130" t="s">
        <v>240</v>
      </c>
    </row>
    <row r="60" spans="1:12">
      <c r="A60" s="126" t="s">
        <v>241</v>
      </c>
      <c r="B60" s="123" t="s">
        <v>536</v>
      </c>
      <c r="C60" s="33">
        <v>-12.125</v>
      </c>
      <c r="D60" s="33">
        <v>-30.274999999999999</v>
      </c>
      <c r="E60" s="33">
        <v>-14.100000000000001</v>
      </c>
      <c r="F60" s="33">
        <v>7.2249999999999961</v>
      </c>
      <c r="G60" s="33">
        <v>4.3250000000000011</v>
      </c>
      <c r="H60" s="33">
        <v>-12.75</v>
      </c>
      <c r="I60" s="33">
        <v>-1.9000000000000012</v>
      </c>
      <c r="J60" s="33">
        <v>-20.225000000000001</v>
      </c>
      <c r="K60" s="33">
        <v>-11.274999999999999</v>
      </c>
      <c r="L60" s="132" t="s">
        <v>241</v>
      </c>
    </row>
    <row r="61" spans="1:12">
      <c r="A61" s="126" t="s">
        <v>242</v>
      </c>
      <c r="B61" s="123" t="s">
        <v>538</v>
      </c>
      <c r="C61" s="33">
        <v>13.900000000000002</v>
      </c>
      <c r="D61" s="33">
        <v>-11.324999999999996</v>
      </c>
      <c r="E61" s="33">
        <v>10.925000000000001</v>
      </c>
      <c r="F61" s="33">
        <v>10.7</v>
      </c>
      <c r="G61" s="33">
        <v>15.05</v>
      </c>
      <c r="H61" s="33">
        <v>9.7750000000000004</v>
      </c>
      <c r="I61" s="33">
        <v>13.875000000000002</v>
      </c>
      <c r="J61" s="33">
        <v>-8.25</v>
      </c>
      <c r="K61" s="33">
        <v>6.2250000000000014</v>
      </c>
      <c r="L61" s="132" t="s">
        <v>242</v>
      </c>
    </row>
    <row r="62" spans="1:12">
      <c r="A62" s="126" t="s">
        <v>46</v>
      </c>
      <c r="B62" s="123" t="s">
        <v>540</v>
      </c>
      <c r="C62" s="33">
        <v>33.425000000000004</v>
      </c>
      <c r="D62" s="33">
        <v>13.975000000000001</v>
      </c>
      <c r="E62" s="33">
        <v>34.325000000000003</v>
      </c>
      <c r="F62" s="33">
        <v>19.299999999999997</v>
      </c>
      <c r="G62" s="33">
        <v>15.225000000000001</v>
      </c>
      <c r="H62" s="33">
        <v>22.974999999999998</v>
      </c>
      <c r="I62" s="33">
        <v>26</v>
      </c>
      <c r="J62" s="33">
        <v>-4.4000000000000012</v>
      </c>
      <c r="K62" s="33">
        <v>20.825000000000003</v>
      </c>
      <c r="L62" s="132" t="s">
        <v>46</v>
      </c>
    </row>
    <row r="63" spans="1:12">
      <c r="A63" s="126" t="s">
        <v>243</v>
      </c>
      <c r="B63" s="123" t="s">
        <v>542</v>
      </c>
      <c r="C63" s="33">
        <v>38.950000000000003</v>
      </c>
      <c r="D63" s="33">
        <v>37.424999999999997</v>
      </c>
      <c r="E63" s="33">
        <v>36.1</v>
      </c>
      <c r="F63" s="33">
        <v>23.349999999999998</v>
      </c>
      <c r="G63" s="33">
        <v>19.549999999999997</v>
      </c>
      <c r="H63" s="33">
        <v>38.799999999999997</v>
      </c>
      <c r="I63" s="33">
        <v>37.525000000000006</v>
      </c>
      <c r="J63" s="33">
        <v>11.600000000000001</v>
      </c>
      <c r="K63" s="33">
        <v>33.325000000000003</v>
      </c>
      <c r="L63" s="132" t="s">
        <v>243</v>
      </c>
    </row>
    <row r="64" spans="1:12">
      <c r="A64" s="122" t="s">
        <v>244</v>
      </c>
      <c r="B64" s="123" t="s">
        <v>544</v>
      </c>
      <c r="C64" s="33">
        <v>48.25</v>
      </c>
      <c r="D64" s="33">
        <v>48.825000000000003</v>
      </c>
      <c r="E64" s="33">
        <v>43.674999999999997</v>
      </c>
      <c r="F64" s="33">
        <v>36.525000000000006</v>
      </c>
      <c r="G64" s="33">
        <v>44.5</v>
      </c>
      <c r="H64" s="33">
        <v>45.225000000000001</v>
      </c>
      <c r="I64" s="33">
        <v>40.800000000000004</v>
      </c>
      <c r="J64" s="33">
        <v>34.450000000000003</v>
      </c>
      <c r="K64" s="33">
        <v>43.424999999999997</v>
      </c>
      <c r="L64" s="130" t="s">
        <v>244</v>
      </c>
    </row>
    <row r="65" spans="1:12">
      <c r="A65" s="122" t="s">
        <v>45</v>
      </c>
      <c r="B65" s="123" t="s">
        <v>546</v>
      </c>
      <c r="C65" s="33">
        <v>36.550000000000004</v>
      </c>
      <c r="D65" s="33">
        <v>31.924999999999997</v>
      </c>
      <c r="E65" s="33">
        <v>29.024999999999999</v>
      </c>
      <c r="F65" s="33">
        <v>28.15</v>
      </c>
      <c r="G65" s="33">
        <v>32.75</v>
      </c>
      <c r="H65" s="33">
        <v>31.950000000000003</v>
      </c>
      <c r="I65" s="33">
        <v>34.174999999999997</v>
      </c>
      <c r="J65" s="33">
        <v>12.950000000000003</v>
      </c>
      <c r="K65" s="33">
        <v>31.024999999999999</v>
      </c>
      <c r="L65" s="130" t="s">
        <v>45</v>
      </c>
    </row>
    <row r="66" spans="1:12">
      <c r="A66" s="122" t="s">
        <v>47</v>
      </c>
      <c r="B66" s="123" t="s">
        <v>548</v>
      </c>
      <c r="C66" s="33">
        <v>40.9</v>
      </c>
      <c r="D66" s="33">
        <v>36.300000000000004</v>
      </c>
      <c r="E66" s="33">
        <v>34.549999999999997</v>
      </c>
      <c r="F66" s="33">
        <v>35.5</v>
      </c>
      <c r="G66" s="33">
        <v>41.349999999999994</v>
      </c>
      <c r="H66" s="33">
        <v>39.575000000000003</v>
      </c>
      <c r="I66" s="33">
        <v>34.549999999999997</v>
      </c>
      <c r="J66" s="33">
        <v>19.325000000000003</v>
      </c>
      <c r="K66" s="33">
        <v>35.824999999999996</v>
      </c>
      <c r="L66" s="130" t="s">
        <v>47</v>
      </c>
    </row>
    <row r="67" spans="1:12">
      <c r="A67" s="122" t="s">
        <v>49</v>
      </c>
      <c r="B67" s="123" t="s">
        <v>550</v>
      </c>
      <c r="C67" s="33">
        <v>24.300000000000004</v>
      </c>
      <c r="D67" s="33">
        <v>11.55</v>
      </c>
      <c r="E67" s="33">
        <v>15.574999999999999</v>
      </c>
      <c r="F67" s="33">
        <v>31.674999999999997</v>
      </c>
      <c r="G67" s="33">
        <v>18.774999999999999</v>
      </c>
      <c r="H67" s="33">
        <v>24.124999999999996</v>
      </c>
      <c r="I67" s="33">
        <v>27.4</v>
      </c>
      <c r="J67" s="33">
        <v>22.049999999999997</v>
      </c>
      <c r="K67" s="33">
        <v>21.324999999999999</v>
      </c>
      <c r="L67" s="130" t="s">
        <v>49</v>
      </c>
    </row>
    <row r="68" spans="1:12">
      <c r="A68" s="122" t="s">
        <v>51</v>
      </c>
      <c r="B68" s="123" t="s">
        <v>552</v>
      </c>
      <c r="C68" s="33">
        <v>31.625000000000004</v>
      </c>
      <c r="D68" s="33">
        <v>30.024999999999995</v>
      </c>
      <c r="E68" s="33">
        <v>33.4</v>
      </c>
      <c r="F68" s="33">
        <v>29.625</v>
      </c>
      <c r="G68" s="33">
        <v>36.125</v>
      </c>
      <c r="H68" s="33">
        <v>28.099999999999998</v>
      </c>
      <c r="I68" s="33">
        <v>31.050000000000004</v>
      </c>
      <c r="J68" s="33">
        <v>22.474999999999998</v>
      </c>
      <c r="K68" s="33">
        <v>30.15</v>
      </c>
      <c r="L68" s="130" t="s">
        <v>51</v>
      </c>
    </row>
    <row r="69" spans="1:12">
      <c r="A69" s="122" t="s">
        <v>59</v>
      </c>
      <c r="B69" s="123" t="s">
        <v>554</v>
      </c>
      <c r="C69" s="33">
        <v>33.1</v>
      </c>
      <c r="D69" s="33">
        <v>27.425000000000001</v>
      </c>
      <c r="E69" s="33">
        <v>37.824999999999996</v>
      </c>
      <c r="F69" s="33">
        <v>39.75</v>
      </c>
      <c r="G69" s="33">
        <v>31.774999999999999</v>
      </c>
      <c r="H69" s="33">
        <v>27.874999999999996</v>
      </c>
      <c r="I69" s="33">
        <v>38.050000000000004</v>
      </c>
      <c r="J69" s="33">
        <v>27.225000000000001</v>
      </c>
      <c r="K69" s="33">
        <v>32.174999999999997</v>
      </c>
      <c r="L69" s="130" t="s">
        <v>59</v>
      </c>
    </row>
    <row r="70" spans="1:12">
      <c r="A70" s="122" t="s">
        <v>90</v>
      </c>
      <c r="B70" s="123" t="s">
        <v>556</v>
      </c>
      <c r="C70" s="33">
        <v>40.799999999999997</v>
      </c>
      <c r="D70" s="33">
        <v>35.075000000000003</v>
      </c>
      <c r="E70" s="33">
        <v>36.800000000000004</v>
      </c>
      <c r="F70" s="33">
        <v>37.675000000000004</v>
      </c>
      <c r="G70" s="33">
        <v>45.55</v>
      </c>
      <c r="H70" s="33">
        <v>39.15</v>
      </c>
      <c r="I70" s="33">
        <v>39.099999999999994</v>
      </c>
      <c r="J70" s="33">
        <v>23.925000000000001</v>
      </c>
      <c r="K70" s="33">
        <v>37.675000000000004</v>
      </c>
      <c r="L70" s="130" t="s">
        <v>90</v>
      </c>
    </row>
    <row r="71" spans="1:12">
      <c r="A71" s="122" t="s">
        <v>89</v>
      </c>
      <c r="B71" s="123" t="s">
        <v>558</v>
      </c>
      <c r="C71" s="33">
        <v>30.124999999999996</v>
      </c>
      <c r="D71" s="33">
        <v>23.275000000000006</v>
      </c>
      <c r="E71" s="33">
        <v>34.9</v>
      </c>
      <c r="F71" s="33">
        <v>33.225000000000001</v>
      </c>
      <c r="G71" s="33">
        <v>35.349999999999994</v>
      </c>
      <c r="H71" s="33">
        <v>29.074999999999996</v>
      </c>
      <c r="I71" s="33">
        <v>33.125</v>
      </c>
      <c r="J71" s="33">
        <v>5.4750000000000023</v>
      </c>
      <c r="K71" s="33">
        <v>28.575000000000003</v>
      </c>
      <c r="L71" s="130" t="s">
        <v>89</v>
      </c>
    </row>
    <row r="72" spans="1:12">
      <c r="A72" s="114" t="s">
        <v>88</v>
      </c>
      <c r="B72" s="107" t="s">
        <v>560</v>
      </c>
      <c r="C72" s="33">
        <v>35.275000000000006</v>
      </c>
      <c r="D72" s="33">
        <v>31.375000000000004</v>
      </c>
      <c r="E72" s="33">
        <v>34.299999999999997</v>
      </c>
      <c r="F72" s="33">
        <v>34.374999999999993</v>
      </c>
      <c r="G72" s="33">
        <v>37.550000000000004</v>
      </c>
      <c r="H72" s="33">
        <v>36.674999999999997</v>
      </c>
      <c r="I72" s="33">
        <v>37.725000000000001</v>
      </c>
      <c r="J72" s="33">
        <v>14.050000000000002</v>
      </c>
      <c r="K72" s="33">
        <v>33.699999999999996</v>
      </c>
      <c r="L72" s="130" t="s">
        <v>88</v>
      </c>
    </row>
    <row r="73" spans="1:12">
      <c r="A73" s="114" t="s">
        <v>95</v>
      </c>
      <c r="B73" s="107" t="s">
        <v>562</v>
      </c>
      <c r="C73" s="33">
        <v>30.124999999999996</v>
      </c>
      <c r="D73" s="33">
        <v>20.549999999999997</v>
      </c>
      <c r="E73" s="33">
        <v>31.974999999999994</v>
      </c>
      <c r="F73" s="33">
        <v>35.75</v>
      </c>
      <c r="G73" s="33">
        <v>16.250000000000004</v>
      </c>
      <c r="H73" s="33">
        <v>27.949999999999996</v>
      </c>
      <c r="I73" s="33">
        <v>33.949999999999996</v>
      </c>
      <c r="J73" s="33">
        <v>12.5</v>
      </c>
      <c r="K73" s="33">
        <v>26.65</v>
      </c>
      <c r="L73" s="130" t="s">
        <v>95</v>
      </c>
    </row>
    <row r="74" spans="1:12">
      <c r="A74" s="114" t="s">
        <v>96</v>
      </c>
      <c r="B74" s="107" t="s">
        <v>564</v>
      </c>
      <c r="C74" s="33">
        <v>34.375</v>
      </c>
      <c r="D74" s="33">
        <v>24.25</v>
      </c>
      <c r="E74" s="33">
        <v>36.599999999999994</v>
      </c>
      <c r="F74" s="33">
        <v>30.874999999999996</v>
      </c>
      <c r="G74" s="33">
        <v>42.375</v>
      </c>
      <c r="H74" s="33">
        <v>31.800000000000004</v>
      </c>
      <c r="I74" s="33">
        <v>35.450000000000003</v>
      </c>
      <c r="J74" s="33">
        <v>-13.925000000000002</v>
      </c>
      <c r="K74" s="33">
        <v>29.849999999999998</v>
      </c>
      <c r="L74" s="130" t="s">
        <v>96</v>
      </c>
    </row>
    <row r="75" spans="1:12">
      <c r="A75" s="114" t="s">
        <v>103</v>
      </c>
      <c r="B75" s="107" t="s">
        <v>566</v>
      </c>
      <c r="C75" s="33">
        <v>39.825000000000003</v>
      </c>
      <c r="D75" s="33">
        <v>32.1</v>
      </c>
      <c r="E75" s="33">
        <v>37.15</v>
      </c>
      <c r="F75" s="33">
        <v>36.700000000000003</v>
      </c>
      <c r="G75" s="33">
        <v>36.200000000000003</v>
      </c>
      <c r="H75" s="33">
        <v>33.65</v>
      </c>
      <c r="I75" s="33">
        <v>35.4</v>
      </c>
      <c r="J75" s="33">
        <v>13.350000000000001</v>
      </c>
      <c r="K75" s="33">
        <v>33.475000000000001</v>
      </c>
      <c r="L75" s="130" t="s">
        <v>103</v>
      </c>
    </row>
    <row r="76" spans="1:12">
      <c r="A76" s="114" t="s">
        <v>105</v>
      </c>
      <c r="B76" s="107" t="s">
        <v>568</v>
      </c>
      <c r="C76" s="33">
        <v>44.875</v>
      </c>
      <c r="D76" s="33">
        <v>36.725000000000001</v>
      </c>
      <c r="E76" s="33">
        <v>41.349999999999994</v>
      </c>
      <c r="F76" s="33">
        <v>34.075000000000003</v>
      </c>
      <c r="G76" s="33">
        <v>49.974999999999994</v>
      </c>
      <c r="H76" s="33">
        <v>34.6</v>
      </c>
      <c r="I76" s="33">
        <v>38.950000000000003</v>
      </c>
      <c r="J76" s="33">
        <v>22.450000000000003</v>
      </c>
      <c r="K76" s="33">
        <v>38</v>
      </c>
      <c r="L76" s="130" t="s">
        <v>105</v>
      </c>
    </row>
    <row r="77" spans="1:12">
      <c r="A77" s="114" t="s">
        <v>125</v>
      </c>
      <c r="B77" s="107" t="s">
        <v>570</v>
      </c>
      <c r="C77" s="33">
        <v>41.400000000000006</v>
      </c>
      <c r="D77" s="33">
        <v>42.524999999999999</v>
      </c>
      <c r="E77" s="33">
        <v>40.174999999999997</v>
      </c>
      <c r="F77" s="33">
        <v>35.825000000000003</v>
      </c>
      <c r="G77" s="33">
        <v>44.325000000000003</v>
      </c>
      <c r="H77" s="33">
        <v>33.099999999999994</v>
      </c>
      <c r="I77" s="33">
        <v>40.799999999999997</v>
      </c>
      <c r="J77" s="33">
        <v>14.400000000000002</v>
      </c>
      <c r="K77" s="33">
        <v>38.25</v>
      </c>
      <c r="L77" s="130" t="s">
        <v>125</v>
      </c>
    </row>
    <row r="78" spans="1:12">
      <c r="A78" s="114" t="s">
        <v>131</v>
      </c>
      <c r="B78" s="107" t="s">
        <v>572</v>
      </c>
      <c r="C78" s="33">
        <v>46.225000000000001</v>
      </c>
      <c r="D78" s="33">
        <v>43.725000000000001</v>
      </c>
      <c r="E78" s="33">
        <v>47.3</v>
      </c>
      <c r="F78" s="33">
        <v>34.299999999999997</v>
      </c>
      <c r="G78" s="33">
        <v>51.15</v>
      </c>
      <c r="H78" s="33">
        <v>38.675000000000004</v>
      </c>
      <c r="I78" s="33">
        <v>43.000000000000007</v>
      </c>
      <c r="J78" s="33">
        <v>13.125</v>
      </c>
      <c r="K78" s="33">
        <v>41.375</v>
      </c>
      <c r="L78" s="130" t="s">
        <v>131</v>
      </c>
    </row>
    <row r="79" spans="1:12">
      <c r="A79" s="114" t="s">
        <v>138</v>
      </c>
      <c r="B79" s="107" t="s">
        <v>574</v>
      </c>
      <c r="C79" s="33">
        <v>42.625</v>
      </c>
      <c r="D79" s="33">
        <v>39.174999999999997</v>
      </c>
      <c r="E79" s="33">
        <v>44.125</v>
      </c>
      <c r="F79" s="33">
        <v>23.75</v>
      </c>
      <c r="G79" s="33">
        <v>41.775000000000006</v>
      </c>
      <c r="H79" s="33">
        <v>36.650000000000006</v>
      </c>
      <c r="I79" s="33">
        <v>41.65</v>
      </c>
      <c r="J79" s="33">
        <v>5.8250000000000011</v>
      </c>
      <c r="K79" s="33">
        <v>36.675000000000004</v>
      </c>
      <c r="L79" s="130" t="s">
        <v>138</v>
      </c>
    </row>
    <row r="80" spans="1:12">
      <c r="A80" s="114" t="s">
        <v>145</v>
      </c>
      <c r="B80" s="107" t="s">
        <v>576</v>
      </c>
      <c r="C80" s="33">
        <v>31.549999999999997</v>
      </c>
      <c r="D80" s="33">
        <v>24.849999999999998</v>
      </c>
      <c r="E80" s="33">
        <v>41.475000000000001</v>
      </c>
      <c r="F80" s="33">
        <v>35.450000000000003</v>
      </c>
      <c r="G80" s="33">
        <v>50.85</v>
      </c>
      <c r="H80" s="33">
        <v>37.425000000000004</v>
      </c>
      <c r="I80" s="133">
        <v>37.200000000000003</v>
      </c>
      <c r="J80" s="33">
        <v>13.225000000000001</v>
      </c>
      <c r="K80" s="33">
        <v>33.5</v>
      </c>
      <c r="L80" s="130" t="s">
        <v>145</v>
      </c>
    </row>
    <row r="81" spans="1:14">
      <c r="A81" s="114" t="s">
        <v>150</v>
      </c>
      <c r="B81" s="107" t="s">
        <v>578</v>
      </c>
      <c r="C81" s="33">
        <v>16.650000000000002</v>
      </c>
      <c r="D81" s="33">
        <v>7.4250000000000034</v>
      </c>
      <c r="E81" s="33">
        <v>24.349999999999994</v>
      </c>
      <c r="F81" s="33">
        <v>33.799999999999997</v>
      </c>
      <c r="G81" s="33">
        <v>35.175000000000004</v>
      </c>
      <c r="H81" s="33">
        <v>21.35</v>
      </c>
      <c r="I81" s="133">
        <v>30.274999999999999</v>
      </c>
      <c r="J81" s="33">
        <v>-2.4999999999999467E-2</v>
      </c>
      <c r="K81" s="33">
        <v>20.875000000000004</v>
      </c>
      <c r="L81" s="130" t="s">
        <v>150</v>
      </c>
    </row>
    <row r="82" spans="1:14">
      <c r="A82" s="114" t="s">
        <v>153</v>
      </c>
      <c r="B82" s="107" t="s">
        <v>580</v>
      </c>
      <c r="C82" s="33">
        <v>7.4249999999999989</v>
      </c>
      <c r="D82" s="33">
        <v>-6.2749999999999995</v>
      </c>
      <c r="E82" s="33">
        <v>7.3999999999999986</v>
      </c>
      <c r="F82" s="33">
        <v>3.8749999999999987</v>
      </c>
      <c r="G82" s="33">
        <v>31.649999999999995</v>
      </c>
      <c r="H82" s="33">
        <v>3.8250000000000002</v>
      </c>
      <c r="I82" s="33">
        <v>8.0749999999999993</v>
      </c>
      <c r="J82" s="33">
        <v>4.0499999999999989</v>
      </c>
      <c r="K82" s="33">
        <v>5.625</v>
      </c>
      <c r="L82" s="130" t="s">
        <v>153</v>
      </c>
    </row>
    <row r="83" spans="1:14">
      <c r="A83" s="114" t="s">
        <v>165</v>
      </c>
      <c r="B83" s="107" t="s">
        <v>582</v>
      </c>
      <c r="C83" s="33">
        <v>13.625</v>
      </c>
      <c r="D83" s="33">
        <v>5.7750000000000004</v>
      </c>
      <c r="E83" s="33">
        <v>19.400000000000002</v>
      </c>
      <c r="F83" s="33">
        <v>14.650000000000002</v>
      </c>
      <c r="G83" s="33">
        <v>23.025000000000002</v>
      </c>
      <c r="H83" s="33">
        <v>18.45</v>
      </c>
      <c r="I83" s="33">
        <v>18.024999999999999</v>
      </c>
      <c r="J83" s="33">
        <v>-1.4000000000000017</v>
      </c>
      <c r="K83" s="33">
        <v>13.824999999999999</v>
      </c>
      <c r="L83" s="130" t="s">
        <v>165</v>
      </c>
    </row>
    <row r="84" spans="1:14">
      <c r="A84" s="114"/>
      <c r="B84" s="107"/>
      <c r="K84" s="106"/>
      <c r="L84" s="130"/>
    </row>
    <row r="85" spans="1:14">
      <c r="A85" s="114"/>
      <c r="B85" s="107"/>
      <c r="K85" s="106"/>
      <c r="L85" s="130"/>
    </row>
    <row r="86" spans="1:14">
      <c r="A86" s="106"/>
      <c r="K86" s="106"/>
    </row>
    <row r="87" spans="1:14">
      <c r="C87" s="33">
        <v>29.104255319148933</v>
      </c>
      <c r="D87" s="33">
        <v>22.797340425531907</v>
      </c>
      <c r="E87" s="33">
        <v>27.254255319148928</v>
      </c>
      <c r="F87" s="33">
        <v>21.722340425531915</v>
      </c>
      <c r="G87" s="33">
        <v>15.14308510638298</v>
      </c>
      <c r="H87" s="33">
        <v>20.997340425531913</v>
      </c>
      <c r="I87" s="33">
        <v>26.23936170212766</v>
      </c>
      <c r="J87" s="33">
        <v>2.2313829787234032</v>
      </c>
      <c r="N87" s="33">
        <v>51.15</v>
      </c>
    </row>
    <row r="88" spans="1:14">
      <c r="B88" s="33" t="s">
        <v>708</v>
      </c>
      <c r="C88" s="127">
        <v>45</v>
      </c>
      <c r="D88" s="127">
        <v>45</v>
      </c>
      <c r="E88" s="127">
        <v>44</v>
      </c>
      <c r="F88" s="127">
        <v>44</v>
      </c>
      <c r="G88" s="127">
        <v>17</v>
      </c>
      <c r="H88" s="127">
        <v>41</v>
      </c>
      <c r="I88" s="127">
        <v>44</v>
      </c>
      <c r="J88" s="127">
        <v>22</v>
      </c>
    </row>
    <row r="89" spans="1:14">
      <c r="B89" s="33" t="s">
        <v>707</v>
      </c>
      <c r="C89" s="33">
        <v>48.25</v>
      </c>
      <c r="D89" s="33">
        <v>49.824999999999996</v>
      </c>
      <c r="E89" s="33">
        <v>47.3</v>
      </c>
      <c r="F89" s="33">
        <v>39.75</v>
      </c>
      <c r="G89" s="33">
        <v>51.15</v>
      </c>
      <c r="H89" s="33">
        <v>45.225000000000001</v>
      </c>
      <c r="I89" s="33">
        <v>43.000000000000007</v>
      </c>
      <c r="J89" s="33">
        <v>40.225000000000001</v>
      </c>
    </row>
    <row r="90" spans="1:14">
      <c r="B90" s="33" t="s">
        <v>706</v>
      </c>
      <c r="C90" s="33">
        <v>-12.125</v>
      </c>
      <c r="D90" s="33">
        <v>-30.274999999999999</v>
      </c>
      <c r="E90" s="33">
        <v>-14.100000000000001</v>
      </c>
      <c r="F90" s="33">
        <v>-5.8250000000000002</v>
      </c>
      <c r="G90" s="33">
        <v>-21.25</v>
      </c>
      <c r="H90" s="33">
        <v>-12.75</v>
      </c>
      <c r="I90" s="33">
        <v>-1.9000000000000012</v>
      </c>
      <c r="J90" s="33">
        <v>-22</v>
      </c>
    </row>
    <row r="91" spans="1:14">
      <c r="B91" s="33" t="s">
        <v>705</v>
      </c>
      <c r="C91" s="33">
        <v>14.899999999999995</v>
      </c>
      <c r="D91" s="33">
        <v>17.424999999999994</v>
      </c>
      <c r="E91" s="33">
        <v>17.125000000000007</v>
      </c>
      <c r="F91" s="33">
        <v>1.6500000000000057</v>
      </c>
      <c r="G91" s="33">
        <v>15.674999999999997</v>
      </c>
      <c r="H91" s="33">
        <v>16.075000000000003</v>
      </c>
      <c r="I91" s="33">
        <v>6.9250000000000043</v>
      </c>
      <c r="J91" s="33">
        <v>13.25</v>
      </c>
    </row>
    <row r="92" spans="1:14">
      <c r="B92" s="33" t="s">
        <v>704</v>
      </c>
      <c r="C92" s="33">
        <v>9.2250000000000032</v>
      </c>
      <c r="D92" s="33">
        <v>13.700000000000003</v>
      </c>
      <c r="E92" s="33">
        <v>16.949999999999996</v>
      </c>
      <c r="F92" s="33">
        <v>29.924999999999997</v>
      </c>
      <c r="G92" s="33">
        <v>3.5250000000000092</v>
      </c>
      <c r="H92" s="33">
        <v>17.525000000000002</v>
      </c>
      <c r="I92" s="33">
        <v>22.2</v>
      </c>
      <c r="J92" s="33">
        <v>-4.0749999999999984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EDD"/>
  </sheetPr>
  <dimension ref="A1:P94"/>
  <sheetViews>
    <sheetView topLeftCell="E74" zoomScale="110" zoomScaleNormal="110" workbookViewId="0">
      <selection activeCell="K94" sqref="K94"/>
    </sheetView>
  </sheetViews>
  <sheetFormatPr baseColWidth="10" defaultRowHeight="12.75"/>
  <cols>
    <col min="1" max="1" width="30.140625" style="35" customWidth="1"/>
    <col min="2" max="16384" width="11.42578125" style="35"/>
  </cols>
  <sheetData>
    <row r="1" spans="1:16">
      <c r="A1" s="35" t="s">
        <v>35</v>
      </c>
    </row>
    <row r="2" spans="1:16" ht="27.75">
      <c r="J2" s="36" t="s">
        <v>60</v>
      </c>
    </row>
    <row r="5" spans="1:16" ht="25.5">
      <c r="A5" s="35" t="s">
        <v>52</v>
      </c>
      <c r="B5" s="35" t="s">
        <v>28</v>
      </c>
      <c r="D5" s="40" t="s">
        <v>19</v>
      </c>
      <c r="E5" s="40" t="s">
        <v>56</v>
      </c>
      <c r="F5" s="40" t="s">
        <v>27</v>
      </c>
      <c r="G5" s="40" t="s">
        <v>22</v>
      </c>
      <c r="H5" s="35" t="s">
        <v>0</v>
      </c>
      <c r="I5" s="40" t="s">
        <v>21</v>
      </c>
      <c r="J5" s="40" t="s">
        <v>20</v>
      </c>
      <c r="K5" s="40" t="s">
        <v>15</v>
      </c>
      <c r="L5" s="40"/>
      <c r="M5" s="53" t="s">
        <v>36</v>
      </c>
      <c r="N5" s="53" t="s">
        <v>143</v>
      </c>
      <c r="O5" s="53" t="s">
        <v>144</v>
      </c>
      <c r="P5" s="53" t="s">
        <v>146</v>
      </c>
    </row>
    <row r="6" spans="1:16">
      <c r="A6" s="35" t="s">
        <v>53</v>
      </c>
      <c r="B6" s="35">
        <v>53.4</v>
      </c>
      <c r="D6" s="35">
        <v>78.8</v>
      </c>
      <c r="E6" s="35">
        <v>78.8</v>
      </c>
      <c r="F6" s="35">
        <v>77.400000000000006</v>
      </c>
      <c r="G6" s="35">
        <v>51.7</v>
      </c>
      <c r="H6" s="35">
        <v>54.7</v>
      </c>
      <c r="I6" s="35">
        <v>18.899999999999999</v>
      </c>
      <c r="J6" s="35">
        <v>34</v>
      </c>
      <c r="K6" s="35">
        <v>26</v>
      </c>
      <c r="M6" s="35">
        <v>34.700000000000003</v>
      </c>
      <c r="N6" s="35">
        <v>54.7</v>
      </c>
      <c r="O6" s="35">
        <v>61.4</v>
      </c>
      <c r="P6" s="35">
        <v>66</v>
      </c>
    </row>
    <row r="7" spans="1:16">
      <c r="A7" s="35" t="s">
        <v>54</v>
      </c>
      <c r="B7" s="35">
        <v>54.3</v>
      </c>
      <c r="D7" s="35">
        <v>93.4</v>
      </c>
      <c r="E7" s="35">
        <v>79.5</v>
      </c>
      <c r="F7" s="35">
        <v>78.5</v>
      </c>
      <c r="G7" s="35">
        <v>54.1</v>
      </c>
      <c r="H7" s="35">
        <v>54</v>
      </c>
      <c r="I7" s="35">
        <v>31.6</v>
      </c>
      <c r="J7" s="35">
        <v>29.8</v>
      </c>
      <c r="K7" s="35">
        <v>15.3</v>
      </c>
      <c r="M7" s="35">
        <v>37.9</v>
      </c>
      <c r="N7" s="35">
        <v>53.4</v>
      </c>
      <c r="O7" s="35">
        <v>63.2</v>
      </c>
      <c r="P7" s="35">
        <v>70.599999999999994</v>
      </c>
    </row>
    <row r="8" spans="1:16">
      <c r="A8" s="112" t="s">
        <v>58</v>
      </c>
      <c r="B8" s="35">
        <v>53.4</v>
      </c>
      <c r="D8" s="35">
        <v>87.1</v>
      </c>
      <c r="E8" s="35">
        <v>82.4</v>
      </c>
      <c r="F8" s="35">
        <v>77.7</v>
      </c>
      <c r="G8" s="35">
        <v>58</v>
      </c>
      <c r="H8" s="35">
        <v>51.3</v>
      </c>
      <c r="I8" s="35">
        <v>24.4</v>
      </c>
      <c r="J8" s="35">
        <v>29.1</v>
      </c>
      <c r="K8" s="35">
        <v>18.100000000000001</v>
      </c>
      <c r="M8" s="35">
        <v>28.9</v>
      </c>
      <c r="N8" s="35">
        <v>52</v>
      </c>
      <c r="O8" s="35">
        <v>66.099999999999994</v>
      </c>
      <c r="P8" s="35">
        <v>72.5</v>
      </c>
    </row>
    <row r="9" spans="1:16">
      <c r="A9" s="112" t="s">
        <v>82</v>
      </c>
      <c r="B9" s="35">
        <v>56.7</v>
      </c>
      <c r="D9" s="35">
        <v>88.6</v>
      </c>
      <c r="E9" s="35">
        <v>86.2</v>
      </c>
      <c r="F9" s="35">
        <v>84</v>
      </c>
      <c r="G9" s="35">
        <v>62.9</v>
      </c>
      <c r="H9" s="35">
        <v>51.8</v>
      </c>
      <c r="I9" s="35">
        <v>29.7</v>
      </c>
      <c r="J9" s="35">
        <v>30.6</v>
      </c>
      <c r="K9" s="35">
        <v>21.6</v>
      </c>
      <c r="M9" s="35">
        <v>40</v>
      </c>
      <c r="N9" s="35">
        <v>55.8</v>
      </c>
      <c r="O9" s="35">
        <v>65.400000000000006</v>
      </c>
      <c r="P9" s="35">
        <v>70.900000000000006</v>
      </c>
    </row>
    <row r="10" spans="1:16">
      <c r="A10" s="112" t="s">
        <v>83</v>
      </c>
      <c r="B10" s="35">
        <v>56.9</v>
      </c>
      <c r="D10" s="35">
        <v>88.7</v>
      </c>
      <c r="E10" s="35">
        <v>86.4</v>
      </c>
      <c r="F10" s="35">
        <v>79.599999999999994</v>
      </c>
      <c r="G10" s="35">
        <v>60.6</v>
      </c>
      <c r="H10" s="35">
        <v>51.8</v>
      </c>
      <c r="I10" s="35">
        <v>31.5</v>
      </c>
      <c r="J10" s="35">
        <v>32.4</v>
      </c>
      <c r="K10" s="35">
        <v>24.2</v>
      </c>
      <c r="M10" s="35">
        <v>39.700000000000003</v>
      </c>
      <c r="N10" s="35">
        <v>55.5</v>
      </c>
      <c r="O10" s="35">
        <v>66.8</v>
      </c>
      <c r="P10" s="35">
        <v>64.7</v>
      </c>
    </row>
    <row r="11" spans="1:16">
      <c r="A11" s="112" t="s">
        <v>87</v>
      </c>
      <c r="B11" s="35">
        <v>57.4</v>
      </c>
      <c r="D11" s="35">
        <v>88.5</v>
      </c>
      <c r="E11" s="35">
        <v>84</v>
      </c>
      <c r="F11" s="35">
        <v>84</v>
      </c>
      <c r="G11" s="35">
        <v>62.5</v>
      </c>
      <c r="H11" s="35">
        <v>57.4</v>
      </c>
      <c r="I11" s="35">
        <v>21.8</v>
      </c>
      <c r="J11" s="35">
        <v>32.200000000000003</v>
      </c>
      <c r="K11" s="35">
        <v>24</v>
      </c>
      <c r="M11" s="35">
        <v>34.200000000000003</v>
      </c>
      <c r="N11" s="35">
        <v>59</v>
      </c>
      <c r="O11" s="35">
        <v>63.9</v>
      </c>
      <c r="P11" s="35">
        <v>68.900000000000006</v>
      </c>
    </row>
    <row r="12" spans="1:16">
      <c r="A12" s="112" t="s">
        <v>92</v>
      </c>
      <c r="B12" s="35">
        <v>56.2</v>
      </c>
      <c r="D12" s="35">
        <v>88.2</v>
      </c>
      <c r="E12" s="35">
        <v>81.7</v>
      </c>
      <c r="F12" s="35">
        <v>83.9</v>
      </c>
      <c r="G12" s="35">
        <v>58.1</v>
      </c>
      <c r="H12" s="35">
        <v>51.8</v>
      </c>
      <c r="I12" s="35">
        <v>28.4</v>
      </c>
      <c r="J12" s="35">
        <v>33.200000000000003</v>
      </c>
      <c r="K12" s="35">
        <v>27.2</v>
      </c>
      <c r="M12" s="35">
        <v>36</v>
      </c>
      <c r="N12" s="35">
        <v>57.7</v>
      </c>
      <c r="O12" s="35">
        <v>64.3</v>
      </c>
      <c r="P12" s="35">
        <v>64.7</v>
      </c>
    </row>
    <row r="13" spans="1:16">
      <c r="A13" s="112" t="s">
        <v>94</v>
      </c>
      <c r="B13" s="35">
        <v>53.7</v>
      </c>
      <c r="D13" s="35">
        <v>87.1</v>
      </c>
      <c r="E13" s="35">
        <v>81</v>
      </c>
      <c r="F13" s="35">
        <v>74.8</v>
      </c>
      <c r="G13" s="35">
        <v>61.3</v>
      </c>
      <c r="H13" s="35">
        <v>47.4</v>
      </c>
      <c r="I13" s="35">
        <v>22.8</v>
      </c>
      <c r="J13" s="35">
        <v>28.4</v>
      </c>
      <c r="K13" s="35">
        <v>28.1</v>
      </c>
      <c r="M13" s="35">
        <v>33.1</v>
      </c>
      <c r="N13" s="35">
        <v>55.1</v>
      </c>
      <c r="O13" s="35">
        <v>61.7</v>
      </c>
      <c r="P13" s="35">
        <v>63.7</v>
      </c>
    </row>
    <row r="14" spans="1:16">
      <c r="A14" s="112" t="s">
        <v>102</v>
      </c>
      <c r="B14" s="35">
        <v>54.2</v>
      </c>
      <c r="D14" s="35">
        <v>88.5</v>
      </c>
      <c r="E14" s="35">
        <v>81.599999999999994</v>
      </c>
      <c r="F14" s="35">
        <v>74.8</v>
      </c>
      <c r="G14" s="35">
        <v>54.4</v>
      </c>
      <c r="H14" s="35">
        <v>52</v>
      </c>
      <c r="I14" s="35">
        <v>31.4</v>
      </c>
      <c r="J14" s="35">
        <v>29.8</v>
      </c>
      <c r="K14" s="35">
        <v>24.2</v>
      </c>
      <c r="M14" s="35">
        <v>33.1</v>
      </c>
      <c r="N14" s="35">
        <v>55.1</v>
      </c>
      <c r="O14" s="35">
        <v>61.7</v>
      </c>
      <c r="P14" s="35">
        <v>63.7</v>
      </c>
    </row>
    <row r="15" spans="1:16">
      <c r="A15" s="112" t="s">
        <v>104</v>
      </c>
      <c r="B15" s="35">
        <v>56.1</v>
      </c>
      <c r="D15" s="35">
        <v>89.6</v>
      </c>
      <c r="E15" s="35">
        <v>81.3</v>
      </c>
      <c r="F15" s="35">
        <v>76.599999999999994</v>
      </c>
      <c r="G15" s="35">
        <v>67.5</v>
      </c>
      <c r="H15" s="35">
        <v>47</v>
      </c>
      <c r="I15" s="35">
        <v>32.1</v>
      </c>
      <c r="J15" s="35">
        <v>34</v>
      </c>
      <c r="K15" s="35">
        <v>22.5</v>
      </c>
      <c r="M15" s="35">
        <v>35.6</v>
      </c>
      <c r="N15" s="35">
        <v>56.1</v>
      </c>
      <c r="O15" s="35">
        <v>61.9</v>
      </c>
      <c r="P15" s="35">
        <v>70.599999999999994</v>
      </c>
    </row>
    <row r="16" spans="1:16">
      <c r="A16" s="112" t="s">
        <v>124</v>
      </c>
      <c r="B16" s="35">
        <v>55.6</v>
      </c>
      <c r="D16" s="35">
        <v>90.1</v>
      </c>
      <c r="E16" s="35">
        <v>80.099999999999994</v>
      </c>
      <c r="F16" s="35">
        <v>79.8</v>
      </c>
      <c r="G16" s="35">
        <v>64.2</v>
      </c>
      <c r="H16" s="35">
        <v>53.9</v>
      </c>
      <c r="I16" s="35">
        <v>26.3</v>
      </c>
      <c r="J16" s="35">
        <v>30.7</v>
      </c>
      <c r="K16" s="35">
        <v>19</v>
      </c>
      <c r="M16" s="35">
        <v>35.6</v>
      </c>
      <c r="N16" s="35">
        <v>56.1</v>
      </c>
      <c r="O16" s="35">
        <v>61.9</v>
      </c>
      <c r="P16" s="35">
        <v>70.599999999999994</v>
      </c>
    </row>
    <row r="17" spans="1:16">
      <c r="A17" s="112" t="s">
        <v>130</v>
      </c>
      <c r="B17" s="35">
        <v>56.2</v>
      </c>
      <c r="D17" s="35">
        <v>88.3</v>
      </c>
      <c r="E17" s="35">
        <v>79.900000000000006</v>
      </c>
      <c r="F17" s="35">
        <v>80.2</v>
      </c>
      <c r="G17" s="35">
        <v>53.9</v>
      </c>
      <c r="H17" s="35">
        <v>57.4</v>
      </c>
      <c r="I17" s="35">
        <v>22.5</v>
      </c>
      <c r="J17" s="35">
        <v>33.6</v>
      </c>
      <c r="K17" s="35">
        <v>25.1</v>
      </c>
      <c r="M17" s="35">
        <v>36</v>
      </c>
      <c r="N17" s="35">
        <v>57.2</v>
      </c>
      <c r="O17" s="35">
        <v>65.900000000000006</v>
      </c>
      <c r="P17" s="35">
        <v>74.8</v>
      </c>
    </row>
    <row r="18" spans="1:16">
      <c r="A18" s="112" t="s">
        <v>133</v>
      </c>
      <c r="B18" s="35">
        <v>54.6</v>
      </c>
      <c r="D18" s="35">
        <v>89</v>
      </c>
      <c r="E18" s="35">
        <v>81.099999999999994</v>
      </c>
      <c r="F18" s="35">
        <v>80.8</v>
      </c>
      <c r="G18" s="35">
        <v>51.5</v>
      </c>
      <c r="H18" s="35">
        <v>61.3</v>
      </c>
      <c r="I18" s="35">
        <v>21.3</v>
      </c>
      <c r="J18" s="35">
        <v>27.5</v>
      </c>
      <c r="K18" s="35">
        <v>19</v>
      </c>
      <c r="M18" s="35">
        <v>31.3</v>
      </c>
      <c r="N18" s="35">
        <v>55.1</v>
      </c>
      <c r="O18" s="35">
        <v>69.3</v>
      </c>
      <c r="P18" s="35">
        <v>76.8</v>
      </c>
    </row>
    <row r="19" spans="1:16">
      <c r="A19" s="112" t="s">
        <v>142</v>
      </c>
      <c r="B19" s="35">
        <v>53</v>
      </c>
      <c r="D19" s="35">
        <v>89.4</v>
      </c>
      <c r="E19" s="35">
        <v>76.2</v>
      </c>
      <c r="F19" s="35">
        <v>68.900000000000006</v>
      </c>
      <c r="G19" s="35">
        <v>58.2</v>
      </c>
      <c r="H19" s="35">
        <v>54.5</v>
      </c>
      <c r="I19" s="35">
        <v>30.4</v>
      </c>
      <c r="J19" s="35">
        <v>30.6</v>
      </c>
      <c r="K19" s="35">
        <v>17.600000000000001</v>
      </c>
      <c r="M19" s="35">
        <v>29</v>
      </c>
      <c r="N19" s="35">
        <v>55.2</v>
      </c>
      <c r="O19" s="35">
        <v>61.7</v>
      </c>
      <c r="P19" s="35">
        <v>68.099999999999994</v>
      </c>
    </row>
    <row r="20" spans="1:16" ht="12" customHeight="1">
      <c r="A20" s="112" t="s">
        <v>151</v>
      </c>
      <c r="B20" s="35">
        <v>52.7</v>
      </c>
      <c r="D20" s="35">
        <v>83.3</v>
      </c>
      <c r="E20" s="35">
        <v>75.099999999999994</v>
      </c>
      <c r="F20" s="35">
        <v>72.5</v>
      </c>
      <c r="G20" s="35">
        <v>66.7</v>
      </c>
      <c r="H20" s="35">
        <v>54.7</v>
      </c>
      <c r="I20" s="35">
        <v>24.7</v>
      </c>
      <c r="J20" s="35">
        <v>30.4</v>
      </c>
      <c r="K20" s="35">
        <v>19.7</v>
      </c>
      <c r="M20" s="35">
        <v>29</v>
      </c>
      <c r="N20" s="35">
        <v>55.3</v>
      </c>
      <c r="O20" s="35">
        <v>64.400000000000006</v>
      </c>
      <c r="P20" s="35">
        <v>62.3</v>
      </c>
    </row>
    <row r="21" spans="1:16" ht="12" customHeight="1">
      <c r="A21" s="112" t="s">
        <v>154</v>
      </c>
      <c r="B21" s="35">
        <v>51.5</v>
      </c>
      <c r="D21" s="35">
        <v>84</v>
      </c>
      <c r="E21" s="35">
        <v>75.2</v>
      </c>
      <c r="F21" s="35">
        <v>70.900000000000006</v>
      </c>
      <c r="G21" s="35">
        <v>58.9</v>
      </c>
      <c r="H21" s="35">
        <v>52.6</v>
      </c>
      <c r="I21" s="35">
        <v>31.4</v>
      </c>
      <c r="J21" s="35">
        <v>27.9</v>
      </c>
      <c r="K21" s="35">
        <v>12.8</v>
      </c>
      <c r="M21" s="35">
        <v>29.7</v>
      </c>
      <c r="N21" s="35">
        <v>51.5</v>
      </c>
      <c r="O21" s="35">
        <v>64.400000000000006</v>
      </c>
      <c r="P21" s="35">
        <v>65.2</v>
      </c>
    </row>
    <row r="22" spans="1:16" ht="12" customHeight="1">
      <c r="A22" s="112" t="s">
        <v>161</v>
      </c>
      <c r="B22" s="35">
        <v>50.1</v>
      </c>
      <c r="D22" s="35">
        <v>85.1</v>
      </c>
      <c r="E22" s="35">
        <v>74.8</v>
      </c>
      <c r="F22" s="35">
        <v>68</v>
      </c>
      <c r="G22" s="35">
        <v>60.4</v>
      </c>
      <c r="H22" s="35">
        <v>48.2</v>
      </c>
      <c r="I22" s="35">
        <v>27.9</v>
      </c>
      <c r="J22" s="35">
        <v>26.4</v>
      </c>
      <c r="K22" s="35">
        <v>16.600000000000001</v>
      </c>
      <c r="M22" s="35">
        <v>31.5</v>
      </c>
      <c r="N22" s="35">
        <v>49.3</v>
      </c>
      <c r="O22" s="35">
        <v>60.5</v>
      </c>
      <c r="P22" s="35">
        <v>61.6</v>
      </c>
    </row>
    <row r="24" spans="1:16" ht="25.5">
      <c r="D24" s="40" t="s">
        <v>19</v>
      </c>
      <c r="E24" s="40" t="s">
        <v>56</v>
      </c>
      <c r="F24" s="40" t="s">
        <v>27</v>
      </c>
      <c r="G24" s="40" t="s">
        <v>22</v>
      </c>
      <c r="H24" s="35" t="s">
        <v>0</v>
      </c>
      <c r="I24" s="40" t="s">
        <v>21</v>
      </c>
      <c r="J24" s="40" t="s">
        <v>20</v>
      </c>
      <c r="K24" s="40" t="s">
        <v>15</v>
      </c>
    </row>
    <row r="25" spans="1:16">
      <c r="D25" s="35">
        <v>78.8</v>
      </c>
      <c r="E25" s="35">
        <v>78.8</v>
      </c>
      <c r="F25" s="35">
        <v>77.400000000000006</v>
      </c>
      <c r="G25" s="35">
        <v>51.7</v>
      </c>
      <c r="H25" s="35">
        <v>54.7</v>
      </c>
      <c r="I25" s="35">
        <v>18.899999999999999</v>
      </c>
      <c r="J25" s="35">
        <v>34</v>
      </c>
      <c r="K25" s="35">
        <v>26</v>
      </c>
    </row>
    <row r="26" spans="1:16">
      <c r="D26" s="35">
        <v>93.4</v>
      </c>
      <c r="E26" s="35">
        <v>79.5</v>
      </c>
      <c r="F26" s="35">
        <v>78.5</v>
      </c>
      <c r="G26" s="35">
        <v>54.1</v>
      </c>
      <c r="H26" s="35">
        <v>54</v>
      </c>
      <c r="I26" s="35">
        <v>31.6</v>
      </c>
      <c r="J26" s="35">
        <v>29.8</v>
      </c>
      <c r="K26" s="35">
        <v>15.3</v>
      </c>
    </row>
    <row r="27" spans="1:16">
      <c r="B27" s="113"/>
      <c r="C27" s="67"/>
      <c r="D27" s="35">
        <v>87.1</v>
      </c>
      <c r="E27" s="35">
        <v>82.4</v>
      </c>
      <c r="F27" s="35">
        <v>77.7</v>
      </c>
      <c r="G27" s="35">
        <v>58</v>
      </c>
      <c r="H27" s="35">
        <v>51.3</v>
      </c>
      <c r="I27" s="35">
        <v>24.4</v>
      </c>
      <c r="J27" s="35">
        <v>29.1</v>
      </c>
      <c r="K27" s="35">
        <v>18.100000000000001</v>
      </c>
    </row>
    <row r="28" spans="1:16">
      <c r="D28" s="35">
        <v>88.6</v>
      </c>
      <c r="E28" s="35">
        <v>86.2</v>
      </c>
      <c r="F28" s="35">
        <v>84</v>
      </c>
      <c r="G28" s="35">
        <v>62.9</v>
      </c>
      <c r="H28" s="35">
        <v>51.8</v>
      </c>
      <c r="I28" s="35">
        <v>29.7</v>
      </c>
      <c r="J28" s="35">
        <v>30.6</v>
      </c>
      <c r="K28" s="35">
        <v>21.6</v>
      </c>
    </row>
    <row r="29" spans="1:16">
      <c r="D29" s="35">
        <v>88.7</v>
      </c>
      <c r="E29" s="35">
        <v>86.4</v>
      </c>
      <c r="F29" s="35">
        <v>79.599999999999994</v>
      </c>
      <c r="G29" s="35">
        <v>60.6</v>
      </c>
      <c r="H29" s="35">
        <v>51.8</v>
      </c>
      <c r="I29" s="35">
        <v>31.5</v>
      </c>
      <c r="J29" s="35">
        <v>32.4</v>
      </c>
      <c r="K29" s="35">
        <v>24.2</v>
      </c>
    </row>
    <row r="30" spans="1:16">
      <c r="D30" s="35">
        <v>88.5</v>
      </c>
      <c r="E30" s="35">
        <v>84</v>
      </c>
      <c r="F30" s="35">
        <v>84</v>
      </c>
      <c r="G30" s="35">
        <v>62.5</v>
      </c>
      <c r="H30" s="35">
        <v>57.4</v>
      </c>
      <c r="I30" s="35">
        <v>21.8</v>
      </c>
      <c r="J30" s="35">
        <v>32.200000000000003</v>
      </c>
      <c r="K30" s="35">
        <v>24</v>
      </c>
    </row>
    <row r="31" spans="1:16">
      <c r="D31" s="35">
        <v>88.2</v>
      </c>
      <c r="E31" s="35">
        <v>81.7</v>
      </c>
      <c r="F31" s="35">
        <v>83.9</v>
      </c>
      <c r="G31" s="35">
        <v>58.1</v>
      </c>
      <c r="H31" s="35">
        <v>51.8</v>
      </c>
      <c r="I31" s="35">
        <v>28.4</v>
      </c>
      <c r="J31" s="35">
        <v>33.200000000000003</v>
      </c>
      <c r="K31" s="35">
        <v>27.2</v>
      </c>
    </row>
    <row r="32" spans="1:16">
      <c r="D32" s="35">
        <v>87.1</v>
      </c>
      <c r="E32" s="35">
        <v>81</v>
      </c>
      <c r="F32" s="35">
        <v>74.8</v>
      </c>
      <c r="G32" s="35">
        <v>61.3</v>
      </c>
      <c r="H32" s="35">
        <v>47.4</v>
      </c>
      <c r="I32" s="35">
        <v>22.8</v>
      </c>
      <c r="J32" s="35">
        <v>28.4</v>
      </c>
      <c r="K32" s="35">
        <v>28.1</v>
      </c>
    </row>
    <row r="33" spans="4:11">
      <c r="D33" s="35">
        <v>88.5</v>
      </c>
      <c r="E33" s="35">
        <v>81.599999999999994</v>
      </c>
      <c r="F33" s="35">
        <v>74.8</v>
      </c>
      <c r="G33" s="35">
        <v>54.4</v>
      </c>
      <c r="H33" s="35">
        <v>52</v>
      </c>
      <c r="I33" s="35">
        <v>31.4</v>
      </c>
      <c r="J33" s="35">
        <v>29.8</v>
      </c>
      <c r="K33" s="35">
        <v>24.2</v>
      </c>
    </row>
    <row r="34" spans="4:11">
      <c r="D34" s="35">
        <v>89.6</v>
      </c>
      <c r="E34" s="35">
        <v>81.3</v>
      </c>
      <c r="F34" s="35">
        <v>76.599999999999994</v>
      </c>
      <c r="G34" s="35">
        <v>67.5</v>
      </c>
      <c r="H34" s="35">
        <v>47</v>
      </c>
      <c r="I34" s="35">
        <v>32.1</v>
      </c>
      <c r="J34" s="35">
        <v>34</v>
      </c>
      <c r="K34" s="35">
        <v>22.5</v>
      </c>
    </row>
    <row r="35" spans="4:11">
      <c r="D35" s="35">
        <v>90.1</v>
      </c>
      <c r="E35" s="35">
        <v>80.099999999999994</v>
      </c>
      <c r="F35" s="35">
        <v>79.8</v>
      </c>
      <c r="G35" s="35">
        <v>64.2</v>
      </c>
      <c r="H35" s="35">
        <v>53.9</v>
      </c>
      <c r="I35" s="35">
        <v>26.3</v>
      </c>
      <c r="J35" s="35">
        <v>30.7</v>
      </c>
      <c r="K35" s="35">
        <v>19</v>
      </c>
    </row>
    <row r="36" spans="4:11">
      <c r="D36" s="35">
        <v>88.3</v>
      </c>
      <c r="E36" s="35">
        <v>79.900000000000006</v>
      </c>
      <c r="F36" s="35">
        <v>80.2</v>
      </c>
      <c r="G36" s="35">
        <v>53.9</v>
      </c>
      <c r="H36" s="35">
        <v>57.4</v>
      </c>
      <c r="I36" s="35">
        <v>22.5</v>
      </c>
      <c r="J36" s="35">
        <v>33.6</v>
      </c>
      <c r="K36" s="35">
        <v>25.1</v>
      </c>
    </row>
    <row r="37" spans="4:11">
      <c r="D37" s="35">
        <v>89</v>
      </c>
      <c r="E37" s="35">
        <v>81.099999999999994</v>
      </c>
      <c r="F37" s="35">
        <v>80.8</v>
      </c>
      <c r="G37" s="35">
        <v>51.5</v>
      </c>
      <c r="H37" s="35">
        <v>61.3</v>
      </c>
      <c r="I37" s="35">
        <v>21.3</v>
      </c>
      <c r="J37" s="35">
        <v>27.5</v>
      </c>
      <c r="K37" s="35">
        <v>19</v>
      </c>
    </row>
    <row r="38" spans="4:11">
      <c r="D38" s="35">
        <v>89.4</v>
      </c>
      <c r="E38" s="35">
        <v>76.2</v>
      </c>
      <c r="F38" s="35">
        <v>68.900000000000006</v>
      </c>
      <c r="G38" s="35">
        <v>58.2</v>
      </c>
      <c r="H38" s="35">
        <v>54.5</v>
      </c>
      <c r="I38" s="35">
        <v>30.4</v>
      </c>
      <c r="J38" s="35">
        <v>30.6</v>
      </c>
      <c r="K38" s="35">
        <v>17.600000000000001</v>
      </c>
    </row>
    <row r="39" spans="4:11">
      <c r="D39" s="35">
        <v>83.3</v>
      </c>
      <c r="E39" s="35">
        <v>75.099999999999994</v>
      </c>
      <c r="F39" s="35">
        <v>72.5</v>
      </c>
      <c r="G39" s="35">
        <v>66.7</v>
      </c>
      <c r="H39" s="35">
        <v>54.7</v>
      </c>
      <c r="I39" s="35">
        <v>24.7</v>
      </c>
      <c r="J39" s="35">
        <v>30.4</v>
      </c>
      <c r="K39" s="35">
        <v>19.7</v>
      </c>
    </row>
    <row r="40" spans="4:11">
      <c r="D40" s="35">
        <v>84</v>
      </c>
      <c r="E40" s="35">
        <v>75.2</v>
      </c>
      <c r="F40" s="35">
        <v>70.900000000000006</v>
      </c>
      <c r="G40" s="35">
        <v>58.9</v>
      </c>
      <c r="H40" s="35">
        <v>52.6</v>
      </c>
      <c r="I40" s="35">
        <v>31.4</v>
      </c>
      <c r="J40" s="35">
        <v>27.9</v>
      </c>
      <c r="K40" s="35">
        <v>12.8</v>
      </c>
    </row>
    <row r="41" spans="4:11">
      <c r="D41" s="35">
        <v>85.1</v>
      </c>
      <c r="E41" s="35">
        <v>74.8</v>
      </c>
      <c r="F41" s="35">
        <v>68</v>
      </c>
      <c r="G41" s="35">
        <v>60.4</v>
      </c>
      <c r="H41" s="35">
        <v>48.2</v>
      </c>
      <c r="I41" s="35">
        <v>27.9</v>
      </c>
      <c r="J41" s="35">
        <v>26.4</v>
      </c>
      <c r="K41" s="35">
        <v>16.600000000000001</v>
      </c>
    </row>
    <row r="78" spans="11:11">
      <c r="K78" s="66" t="s">
        <v>421</v>
      </c>
    </row>
    <row r="94" spans="11:11">
      <c r="K94" s="67" t="s">
        <v>217</v>
      </c>
    </row>
  </sheetData>
  <sortState columnSort="1" ref="D5:K22">
    <sortCondition descending="1" ref="D22:K22"/>
  </sortState>
  <phoneticPr fontId="8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EDD"/>
  </sheetPr>
  <dimension ref="B1:R49"/>
  <sheetViews>
    <sheetView topLeftCell="J1" zoomScale="120" zoomScaleNormal="120" workbookViewId="0">
      <selection activeCell="R19" sqref="R19"/>
    </sheetView>
  </sheetViews>
  <sheetFormatPr baseColWidth="10" defaultRowHeight="12.75"/>
  <cols>
    <col min="1" max="16384" width="11.42578125" style="35"/>
  </cols>
  <sheetData>
    <row r="1" spans="2:18" ht="33.75" customHeight="1">
      <c r="C1" s="134" t="s">
        <v>28</v>
      </c>
      <c r="D1" s="134" t="s">
        <v>28</v>
      </c>
    </row>
    <row r="2" spans="2:18">
      <c r="B2" s="135">
        <v>40269</v>
      </c>
      <c r="C2" s="136">
        <v>0.85699999999999998</v>
      </c>
      <c r="D2" s="35">
        <f>C2*100</f>
        <v>85.7</v>
      </c>
    </row>
    <row r="3" spans="2:18">
      <c r="B3" s="135">
        <v>40634</v>
      </c>
      <c r="C3" s="136"/>
    </row>
    <row r="4" spans="2:18">
      <c r="B4" s="135">
        <v>40817</v>
      </c>
      <c r="C4" s="137">
        <v>0.89345920431557657</v>
      </c>
      <c r="D4" s="35">
        <v>89.345920431557659</v>
      </c>
      <c r="K4" s="66" t="s">
        <v>716</v>
      </c>
      <c r="R4" s="66" t="s">
        <v>713</v>
      </c>
    </row>
    <row r="5" spans="2:18">
      <c r="B5" s="135">
        <v>41000</v>
      </c>
      <c r="C5" s="138">
        <v>0.92343854936198788</v>
      </c>
      <c r="D5" s="35">
        <v>92.343854936198795</v>
      </c>
    </row>
    <row r="6" spans="2:18">
      <c r="B6" s="135">
        <v>41183</v>
      </c>
      <c r="C6" s="138">
        <v>0.91806581598388182</v>
      </c>
      <c r="D6" s="35">
        <v>91.806581598388178</v>
      </c>
    </row>
    <row r="7" spans="2:18">
      <c r="B7" s="135">
        <v>41365</v>
      </c>
      <c r="C7" s="138">
        <v>0.91627278865631334</v>
      </c>
      <c r="D7" s="35">
        <v>91.627278865631339</v>
      </c>
    </row>
    <row r="8" spans="2:18">
      <c r="B8" s="135">
        <v>41548</v>
      </c>
      <c r="C8" s="138">
        <v>0.93682795698924726</v>
      </c>
      <c r="D8" s="35">
        <v>93.682795698924721</v>
      </c>
    </row>
    <row r="9" spans="2:18">
      <c r="B9" s="135">
        <v>41730</v>
      </c>
      <c r="C9" s="138">
        <v>0.94715447154471544</v>
      </c>
      <c r="D9" s="35">
        <v>94.715447154471548</v>
      </c>
    </row>
    <row r="10" spans="2:18">
      <c r="B10" s="135">
        <v>41913</v>
      </c>
      <c r="C10" s="138">
        <v>0.94612794612794615</v>
      </c>
      <c r="D10" s="35">
        <v>94.612794612794616</v>
      </c>
    </row>
    <row r="11" spans="2:18">
      <c r="B11" s="135">
        <v>42095</v>
      </c>
      <c r="C11" s="138">
        <v>0.95411605937921729</v>
      </c>
      <c r="D11" s="35">
        <v>95.411605937921735</v>
      </c>
    </row>
    <row r="12" spans="2:18">
      <c r="B12" s="135">
        <v>42278</v>
      </c>
      <c r="C12" s="138">
        <v>0.94573643410852715</v>
      </c>
      <c r="D12" s="35">
        <v>94.573643410852711</v>
      </c>
    </row>
    <row r="13" spans="2:18">
      <c r="B13" s="135">
        <v>42461</v>
      </c>
      <c r="C13" s="138">
        <v>0.94989844278943802</v>
      </c>
      <c r="D13" s="35">
        <v>94.989844278943806</v>
      </c>
    </row>
    <row r="14" spans="2:18">
      <c r="B14" s="135">
        <v>42644</v>
      </c>
      <c r="C14" s="138">
        <v>0.93437077131258461</v>
      </c>
      <c r="D14" s="35">
        <v>93.437077131258462</v>
      </c>
    </row>
    <row r="15" spans="2:18">
      <c r="B15" s="135">
        <v>42826</v>
      </c>
      <c r="C15" s="138">
        <v>0.93487109905020349</v>
      </c>
      <c r="D15" s="35">
        <v>93.487109905020347</v>
      </c>
    </row>
    <row r="16" spans="2:18">
      <c r="B16" s="135">
        <v>43009</v>
      </c>
      <c r="C16" s="138">
        <v>0.93990546927751517</v>
      </c>
      <c r="D16" s="35">
        <v>93.990546927751524</v>
      </c>
    </row>
    <row r="17" spans="2:18">
      <c r="B17" s="135">
        <v>43191</v>
      </c>
      <c r="C17" s="138">
        <v>0.95102040816326527</v>
      </c>
      <c r="D17" s="35">
        <v>95.102040816326522</v>
      </c>
    </row>
    <row r="18" spans="2:18">
      <c r="B18" s="135">
        <v>43374</v>
      </c>
      <c r="C18" s="138">
        <v>0.9568442346594741</v>
      </c>
      <c r="D18" s="35">
        <v>95.684423465947404</v>
      </c>
    </row>
    <row r="19" spans="2:18">
      <c r="B19" s="135">
        <v>43556</v>
      </c>
      <c r="C19" s="138">
        <v>0.95085324232081903</v>
      </c>
      <c r="D19" s="35">
        <v>95.085324232081902</v>
      </c>
      <c r="K19" s="67" t="s">
        <v>217</v>
      </c>
      <c r="R19" s="67" t="s">
        <v>714</v>
      </c>
    </row>
    <row r="20" spans="2:18">
      <c r="B20" s="135">
        <v>43739</v>
      </c>
      <c r="C20" s="138">
        <v>0.9399317406143346</v>
      </c>
      <c r="D20" s="35">
        <v>93.993174061433464</v>
      </c>
    </row>
    <row r="21" spans="2:18">
      <c r="B21" s="135">
        <v>43922</v>
      </c>
      <c r="C21" s="138">
        <v>0.93369418132611637</v>
      </c>
      <c r="D21" s="35">
        <v>93.369418132611642</v>
      </c>
    </row>
    <row r="22" spans="2:18">
      <c r="B22" s="135">
        <v>44105</v>
      </c>
      <c r="C22" s="138">
        <v>0.90828199863107462</v>
      </c>
      <c r="D22" s="35">
        <v>90.828199863107457</v>
      </c>
    </row>
    <row r="23" spans="2:18">
      <c r="C23" s="139">
        <f>AVERAGE(C2:C22)</f>
        <v>0.93189354073061215</v>
      </c>
    </row>
    <row r="44" spans="2:17">
      <c r="N44" s="35">
        <f>(4+17)/24</f>
        <v>0.875</v>
      </c>
    </row>
    <row r="47" spans="2:17" ht="25.5">
      <c r="B47" s="112"/>
      <c r="C47" s="112" t="s">
        <v>28</v>
      </c>
      <c r="E47" s="35" t="s">
        <v>0</v>
      </c>
      <c r="F47" s="40" t="s">
        <v>15</v>
      </c>
      <c r="G47" s="40" t="s">
        <v>22</v>
      </c>
      <c r="H47" s="40" t="s">
        <v>19</v>
      </c>
      <c r="I47" s="40" t="s">
        <v>56</v>
      </c>
      <c r="J47" s="40" t="s">
        <v>21</v>
      </c>
      <c r="K47" s="40" t="s">
        <v>27</v>
      </c>
      <c r="L47" s="40" t="s">
        <v>20</v>
      </c>
      <c r="N47" s="140" t="s">
        <v>126</v>
      </c>
      <c r="O47" s="141" t="s">
        <v>129</v>
      </c>
      <c r="P47" s="141" t="s">
        <v>128</v>
      </c>
      <c r="Q47" s="140" t="s">
        <v>127</v>
      </c>
    </row>
    <row r="48" spans="2:17">
      <c r="B48" s="112" t="s">
        <v>40</v>
      </c>
      <c r="C48" s="112">
        <f>(585+809-53-14)/(1500-39)*100</f>
        <v>90.828199863107457</v>
      </c>
      <c r="D48" s="112"/>
      <c r="E48" s="112">
        <f>(93+121-4-1)/(226-7)*100</f>
        <v>95.433789954337897</v>
      </c>
      <c r="F48" s="112">
        <f>(70+73-2-2)/(151-4)*100</f>
        <v>94.557823129251702</v>
      </c>
      <c r="G48" s="112">
        <f>(41+63-4-1)/(111-2)*100</f>
        <v>90.825688073394488</v>
      </c>
      <c r="H48" s="112">
        <f>(47+77-4-2)/(134-4)*100</f>
        <v>90.769230769230774</v>
      </c>
      <c r="I48" s="112">
        <f>(121+181-14-1)/(322-5)*100</f>
        <v>90.536277602523668</v>
      </c>
      <c r="J48" s="112">
        <f>(32+52-2-3)/(91-2)*100</f>
        <v>88.764044943820224</v>
      </c>
      <c r="K48" s="112">
        <f>(45+49-4-2)/(103-3)*100</f>
        <v>88</v>
      </c>
      <c r="L48" s="112">
        <f>(136+193-19-2)/(362-12)*100</f>
        <v>88</v>
      </c>
      <c r="N48" s="35">
        <f>(6+19-0-1)/(27-1)*100</f>
        <v>92.307692307692307</v>
      </c>
      <c r="O48" s="35">
        <f>(172+251-17-8+165+222-13-4)/(456-8+414-10)*100</f>
        <v>90.140845070422543</v>
      </c>
      <c r="P48" s="35">
        <f>(137+193-10-1)/(352-11)*100</f>
        <v>93.548387096774192</v>
      </c>
      <c r="Q48" s="35">
        <f>(105+124-13-0)/(251-9)*100</f>
        <v>89.256198347107443</v>
      </c>
    </row>
    <row r="49" spans="4:12">
      <c r="D49" s="112"/>
      <c r="E49" s="112"/>
      <c r="F49" s="112"/>
      <c r="G49" s="112"/>
      <c r="H49" s="112"/>
      <c r="I49" s="112"/>
      <c r="J49" s="112"/>
      <c r="K49" s="112"/>
      <c r="L49" s="112"/>
    </row>
  </sheetData>
  <sortState columnSort="1" ref="V47:AC48">
    <sortCondition descending="1" ref="V48:AC48"/>
  </sortState>
  <pageMargins left="0.7" right="0.7" top="0.78740157499999996" bottom="0.78740157499999996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EDD"/>
  </sheetPr>
  <dimension ref="A3:R80"/>
  <sheetViews>
    <sheetView topLeftCell="I60" zoomScale="110" zoomScaleNormal="110" workbookViewId="0">
      <selection activeCell="O80" sqref="O80"/>
    </sheetView>
  </sheetViews>
  <sheetFormatPr baseColWidth="10" defaultRowHeight="12.75"/>
  <cols>
    <col min="1" max="16384" width="11.42578125" style="35"/>
  </cols>
  <sheetData>
    <row r="3" spans="1:8">
      <c r="A3" s="142" t="s">
        <v>125</v>
      </c>
      <c r="B3" s="143" t="s">
        <v>131</v>
      </c>
      <c r="C3" s="143" t="s">
        <v>138</v>
      </c>
      <c r="D3" s="143" t="s">
        <v>145</v>
      </c>
      <c r="E3" s="143" t="s">
        <v>150</v>
      </c>
      <c r="F3" s="143" t="s">
        <v>153</v>
      </c>
      <c r="G3" s="143" t="s">
        <v>165</v>
      </c>
    </row>
    <row r="4" spans="1:8">
      <c r="A4" s="35">
        <v>21.8</v>
      </c>
      <c r="B4" s="35">
        <v>18.899999999999999</v>
      </c>
      <c r="C4" s="35">
        <v>20.399999999999999</v>
      </c>
      <c r="D4" s="35">
        <v>20.2</v>
      </c>
      <c r="E4" s="35">
        <v>21</v>
      </c>
      <c r="F4" s="35">
        <v>21.2</v>
      </c>
      <c r="G4" s="35">
        <v>16.899999999999999</v>
      </c>
      <c r="H4" s="35">
        <f>AVERAGE(A4:G4)</f>
        <v>20.057142857142857</v>
      </c>
    </row>
    <row r="5" spans="1:8">
      <c r="A5" s="144">
        <v>836.36400000000003</v>
      </c>
      <c r="B5" s="35">
        <f>1429.4-151.4-414.3</f>
        <v>863.7</v>
      </c>
      <c r="C5" s="112">
        <f>1476.9-157-430.6</f>
        <v>889.30000000000007</v>
      </c>
      <c r="D5" s="112">
        <f>1513.4-160.5-436.3</f>
        <v>916.60000000000014</v>
      </c>
      <c r="E5" s="35">
        <f>1551.724-166.186-444.733</f>
        <v>940.80500000000006</v>
      </c>
      <c r="F5" s="112">
        <f>1598.9-450.6-176.4</f>
        <v>971.9000000000002</v>
      </c>
      <c r="G5" s="145">
        <f>1613.5-447.1-175.2</f>
        <v>991.2</v>
      </c>
    </row>
    <row r="6" spans="1:8">
      <c r="A6" s="144"/>
    </row>
    <row r="7" spans="1:8">
      <c r="F7" s="145"/>
      <c r="G7" s="145" t="s">
        <v>164</v>
      </c>
    </row>
    <row r="40" spans="2:18" ht="25.5">
      <c r="C40" s="141" t="s">
        <v>28</v>
      </c>
      <c r="D40" s="112"/>
      <c r="E40" s="40" t="s">
        <v>21</v>
      </c>
      <c r="F40" s="40" t="s">
        <v>56</v>
      </c>
      <c r="G40" s="40" t="s">
        <v>20</v>
      </c>
      <c r="H40" s="40" t="s">
        <v>22</v>
      </c>
      <c r="I40" s="40" t="s">
        <v>19</v>
      </c>
      <c r="J40" s="35" t="s">
        <v>0</v>
      </c>
      <c r="K40" s="40" t="s">
        <v>27</v>
      </c>
      <c r="L40" s="40" t="s">
        <v>15</v>
      </c>
      <c r="N40" s="40" t="s">
        <v>39</v>
      </c>
      <c r="O40" s="141" t="s">
        <v>166</v>
      </c>
      <c r="P40" s="141" t="s">
        <v>79</v>
      </c>
      <c r="Q40" s="141" t="s">
        <v>44</v>
      </c>
    </row>
    <row r="41" spans="2:18">
      <c r="C41" s="35">
        <v>16.899999999999999</v>
      </c>
      <c r="E41" s="35">
        <v>35.200000000000003</v>
      </c>
      <c r="F41" s="35">
        <v>19.3</v>
      </c>
      <c r="G41" s="35">
        <v>18.2</v>
      </c>
      <c r="H41" s="35">
        <v>17.100000000000001</v>
      </c>
      <c r="I41" s="35">
        <v>16.399999999999999</v>
      </c>
      <c r="J41" s="35">
        <v>13.7</v>
      </c>
      <c r="K41" s="35">
        <v>8.6999999999999993</v>
      </c>
      <c r="L41" s="35">
        <v>8.6</v>
      </c>
      <c r="N41" s="35">
        <v>25.9</v>
      </c>
      <c r="O41" s="35">
        <v>16.666666666666664</v>
      </c>
      <c r="P41" s="35">
        <v>16.2</v>
      </c>
      <c r="Q41" s="35">
        <v>17.899999999999999</v>
      </c>
    </row>
    <row r="47" spans="2:18" ht="25.5">
      <c r="B47" s="112" t="s">
        <v>74</v>
      </c>
      <c r="C47" s="141" t="s">
        <v>28</v>
      </c>
      <c r="D47" s="112"/>
      <c r="E47" s="35" t="s">
        <v>0</v>
      </c>
      <c r="F47" s="40" t="s">
        <v>15</v>
      </c>
      <c r="G47" s="40" t="s">
        <v>21</v>
      </c>
      <c r="H47" s="40" t="s">
        <v>19</v>
      </c>
      <c r="I47" s="40" t="s">
        <v>20</v>
      </c>
      <c r="J47" s="40" t="s">
        <v>22</v>
      </c>
      <c r="K47" s="40" t="s">
        <v>56</v>
      </c>
      <c r="L47" s="40" t="s">
        <v>27</v>
      </c>
      <c r="N47" s="40" t="s">
        <v>39</v>
      </c>
      <c r="O47" s="141" t="s">
        <v>152</v>
      </c>
      <c r="P47" s="141" t="s">
        <v>78</v>
      </c>
      <c r="Q47" s="141" t="s">
        <v>79</v>
      </c>
      <c r="R47" s="141" t="s">
        <v>44</v>
      </c>
    </row>
    <row r="48" spans="2:18">
      <c r="B48" s="112" t="s">
        <v>75</v>
      </c>
      <c r="C48" s="112">
        <v>80.3</v>
      </c>
      <c r="D48" s="112"/>
      <c r="E48" s="112">
        <v>87.1</v>
      </c>
      <c r="F48" s="112">
        <v>84.6</v>
      </c>
      <c r="G48" s="112">
        <v>84.4</v>
      </c>
      <c r="H48" s="112">
        <v>81.8</v>
      </c>
      <c r="I48" s="112">
        <v>80.3</v>
      </c>
      <c r="J48" s="112">
        <v>78.900000000000006</v>
      </c>
      <c r="K48" s="112">
        <v>75.8</v>
      </c>
      <c r="L48" s="112">
        <v>66.7</v>
      </c>
      <c r="N48" s="35">
        <v>71.400000000000006</v>
      </c>
      <c r="O48" s="35">
        <v>85.9</v>
      </c>
      <c r="P48" s="35">
        <v>83.6</v>
      </c>
      <c r="Q48" s="35">
        <v>75.400000000000006</v>
      </c>
      <c r="R48" s="35">
        <v>73.3</v>
      </c>
    </row>
    <row r="49" spans="2:18">
      <c r="B49" s="112" t="s">
        <v>84</v>
      </c>
      <c r="C49" s="112">
        <v>44.5</v>
      </c>
      <c r="D49" s="112"/>
      <c r="E49" s="112">
        <v>48.4</v>
      </c>
      <c r="F49" s="112">
        <v>46.2</v>
      </c>
      <c r="G49" s="112">
        <v>40.6</v>
      </c>
      <c r="H49" s="112">
        <v>40.9</v>
      </c>
      <c r="I49" s="112">
        <v>50</v>
      </c>
      <c r="J49" s="112">
        <v>26.3</v>
      </c>
      <c r="K49" s="112">
        <v>45.2</v>
      </c>
      <c r="L49" s="112">
        <v>44.4</v>
      </c>
      <c r="N49" s="35">
        <v>71.400000000000006</v>
      </c>
      <c r="O49" s="35">
        <v>39.700000000000003</v>
      </c>
      <c r="P49" s="35">
        <v>34.299999999999997</v>
      </c>
      <c r="Q49" s="35">
        <v>42.1</v>
      </c>
      <c r="R49" s="35">
        <v>66.7</v>
      </c>
    </row>
    <row r="50" spans="2:18">
      <c r="B50" s="112" t="s">
        <v>73</v>
      </c>
      <c r="C50" s="112">
        <v>7.1</v>
      </c>
      <c r="D50" s="112"/>
      <c r="E50" s="145">
        <v>0.4</v>
      </c>
      <c r="F50" s="112">
        <v>7.7</v>
      </c>
      <c r="G50" s="112">
        <v>3.1</v>
      </c>
      <c r="H50" s="112">
        <v>4.5</v>
      </c>
      <c r="I50" s="112">
        <v>9.1</v>
      </c>
      <c r="J50" s="145">
        <v>0.4</v>
      </c>
      <c r="K50" s="112">
        <v>9.6999999999999993</v>
      </c>
      <c r="L50" s="112">
        <v>33.299999999999997</v>
      </c>
      <c r="N50" s="112">
        <v>14.3</v>
      </c>
      <c r="O50" s="35">
        <v>7.7</v>
      </c>
      <c r="P50" s="35">
        <v>3</v>
      </c>
      <c r="Q50" s="35">
        <v>8.8000000000000007</v>
      </c>
      <c r="R50" s="35">
        <v>8.9</v>
      </c>
    </row>
    <row r="51" spans="2:18">
      <c r="B51" s="112" t="s">
        <v>76</v>
      </c>
      <c r="C51" s="112">
        <v>2.4</v>
      </c>
      <c r="D51" s="112"/>
      <c r="E51" s="145">
        <v>0.4</v>
      </c>
      <c r="F51" s="112">
        <v>15.4</v>
      </c>
      <c r="G51" s="145">
        <v>0.4</v>
      </c>
      <c r="H51" s="145">
        <v>0.4</v>
      </c>
      <c r="I51" s="112">
        <v>3</v>
      </c>
      <c r="J51" s="112">
        <v>5.3</v>
      </c>
      <c r="K51" s="112">
        <v>1.6</v>
      </c>
      <c r="L51" s="145">
        <v>0.4</v>
      </c>
      <c r="N51" s="145">
        <v>0.4</v>
      </c>
      <c r="O51" s="35">
        <v>2.6</v>
      </c>
      <c r="P51" s="35">
        <v>1.5</v>
      </c>
      <c r="Q51" s="35">
        <v>1.8</v>
      </c>
      <c r="R51" s="35">
        <v>4.4000000000000004</v>
      </c>
    </row>
    <row r="65" spans="10:15">
      <c r="J65" s="66" t="s">
        <v>715</v>
      </c>
      <c r="O65" s="66" t="s">
        <v>717</v>
      </c>
    </row>
    <row r="80" spans="10:15">
      <c r="J80" s="67" t="s">
        <v>714</v>
      </c>
      <c r="O80" s="67" t="s">
        <v>718</v>
      </c>
    </row>
  </sheetData>
  <sortState columnSort="1" ref="V40:AC41">
    <sortCondition descending="1" ref="V41:AC41"/>
  </sortState>
  <phoneticPr fontId="8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EDD"/>
  </sheetPr>
  <dimension ref="A1:S47"/>
  <sheetViews>
    <sheetView topLeftCell="H22" zoomScaleNormal="100" workbookViewId="0">
      <selection activeCell="Z52" sqref="Z52"/>
    </sheetView>
  </sheetViews>
  <sheetFormatPr baseColWidth="10" defaultRowHeight="12.75"/>
  <cols>
    <col min="1" max="1" width="30.140625" style="35" customWidth="1"/>
    <col min="2" max="16384" width="11.42578125" style="35"/>
  </cols>
  <sheetData>
    <row r="1" spans="1:19">
      <c r="A1" s="66" t="s">
        <v>200</v>
      </c>
    </row>
    <row r="2" spans="1:19" ht="27.75">
      <c r="M2" s="36"/>
    </row>
    <row r="5" spans="1:19" ht="25.5">
      <c r="A5" s="35" t="s">
        <v>52</v>
      </c>
      <c r="B5" s="35" t="s">
        <v>28</v>
      </c>
      <c r="D5" s="112" t="s">
        <v>24</v>
      </c>
      <c r="E5" s="112" t="s">
        <v>25</v>
      </c>
      <c r="G5" s="35" t="s">
        <v>0</v>
      </c>
      <c r="H5" s="40" t="s">
        <v>19</v>
      </c>
      <c r="I5" s="40" t="s">
        <v>27</v>
      </c>
      <c r="J5" s="40" t="s">
        <v>20</v>
      </c>
      <c r="K5" s="40" t="s">
        <v>56</v>
      </c>
      <c r="L5" s="40" t="s">
        <v>22</v>
      </c>
      <c r="M5" s="40" t="s">
        <v>15</v>
      </c>
      <c r="N5" s="40" t="s">
        <v>21</v>
      </c>
      <c r="O5" s="40"/>
      <c r="P5" s="53" t="s">
        <v>36</v>
      </c>
      <c r="Q5" s="53" t="s">
        <v>143</v>
      </c>
      <c r="R5" s="53" t="s">
        <v>144</v>
      </c>
      <c r="S5" s="53" t="s">
        <v>146</v>
      </c>
    </row>
    <row r="6" spans="1:19">
      <c r="A6" s="35" t="s">
        <v>203</v>
      </c>
      <c r="B6" s="35">
        <v>4.5</v>
      </c>
      <c r="D6" s="35">
        <v>3.9</v>
      </c>
      <c r="E6" s="35">
        <v>6</v>
      </c>
      <c r="G6" s="35">
        <v>4.4000000000000004</v>
      </c>
      <c r="H6" s="35">
        <v>6.7</v>
      </c>
      <c r="I6" s="35">
        <v>7.8</v>
      </c>
      <c r="J6" s="35">
        <v>2.5</v>
      </c>
      <c r="K6" s="35">
        <v>5.3</v>
      </c>
      <c r="L6" s="35">
        <v>2.7</v>
      </c>
      <c r="M6" s="35">
        <v>2</v>
      </c>
      <c r="N6" s="35">
        <v>8.8000000000000007</v>
      </c>
      <c r="P6" s="35">
        <v>6.2</v>
      </c>
      <c r="Q6" s="35">
        <v>5.8</v>
      </c>
      <c r="R6" s="35">
        <v>2.4</v>
      </c>
      <c r="S6" s="35">
        <v>1.8</v>
      </c>
    </row>
    <row r="7" spans="1:19">
      <c r="A7" s="35" t="s">
        <v>204</v>
      </c>
      <c r="B7" s="35">
        <v>13.4</v>
      </c>
      <c r="D7" s="35">
        <v>12.5</v>
      </c>
      <c r="E7" s="35">
        <v>15.8</v>
      </c>
      <c r="G7" s="35">
        <v>16.399999999999999</v>
      </c>
      <c r="H7" s="35">
        <v>11.9</v>
      </c>
      <c r="I7" s="35">
        <v>18.399999999999999</v>
      </c>
      <c r="J7" s="35">
        <v>12.4</v>
      </c>
      <c r="K7" s="35">
        <v>9.9</v>
      </c>
      <c r="L7" s="35">
        <v>14.4</v>
      </c>
      <c r="M7" s="35">
        <v>14.6</v>
      </c>
      <c r="N7" s="35">
        <v>15.4</v>
      </c>
      <c r="P7" s="35">
        <v>13.5</v>
      </c>
      <c r="Q7" s="35">
        <v>15.2</v>
      </c>
      <c r="R7" s="35">
        <v>11.9</v>
      </c>
      <c r="S7" s="35">
        <v>9.8000000000000007</v>
      </c>
    </row>
    <row r="8" spans="1:19">
      <c r="A8" s="35" t="s">
        <v>205</v>
      </c>
      <c r="B8" s="35">
        <v>14.6</v>
      </c>
      <c r="D8" s="35">
        <v>14.7</v>
      </c>
      <c r="E8" s="35">
        <v>14.3</v>
      </c>
      <c r="G8" s="146">
        <v>11.9</v>
      </c>
      <c r="H8" s="35">
        <v>20.9</v>
      </c>
      <c r="I8" s="146">
        <v>11.7</v>
      </c>
      <c r="J8" s="146">
        <v>11</v>
      </c>
      <c r="K8" s="146">
        <v>17.100000000000001</v>
      </c>
      <c r="L8" s="146">
        <v>14.4</v>
      </c>
      <c r="M8" s="146">
        <v>16.600000000000001</v>
      </c>
      <c r="N8" s="146">
        <v>17.600000000000001</v>
      </c>
      <c r="O8" s="146"/>
      <c r="P8" s="146">
        <v>15.4</v>
      </c>
      <c r="Q8" s="146">
        <v>15</v>
      </c>
      <c r="R8" s="146">
        <v>14.1</v>
      </c>
      <c r="S8" s="146">
        <v>12.5</v>
      </c>
    </row>
    <row r="9" spans="1:19" ht="12" customHeight="1">
      <c r="A9" s="35" t="s">
        <v>202</v>
      </c>
      <c r="B9" s="35">
        <v>16.399999999999999</v>
      </c>
      <c r="D9" s="35">
        <v>18.7</v>
      </c>
      <c r="E9" s="35">
        <v>10</v>
      </c>
      <c r="G9" s="35">
        <v>18.100000000000001</v>
      </c>
      <c r="H9" s="35">
        <v>19.399999999999999</v>
      </c>
      <c r="I9" s="35">
        <v>12.6</v>
      </c>
      <c r="J9" s="35">
        <v>18.2</v>
      </c>
      <c r="K9" s="35">
        <v>19.899999999999999</v>
      </c>
      <c r="L9" s="35">
        <v>17.100000000000001</v>
      </c>
      <c r="M9" s="35">
        <v>9.9</v>
      </c>
      <c r="N9" s="35">
        <v>2.2000000000000002</v>
      </c>
      <c r="P9" s="35">
        <v>9.6</v>
      </c>
      <c r="Q9" s="35">
        <v>16.899999999999999</v>
      </c>
      <c r="R9" s="35">
        <v>19.399999999999999</v>
      </c>
      <c r="S9" s="35">
        <v>20.5</v>
      </c>
    </row>
    <row r="10" spans="1:19" ht="12" customHeight="1">
      <c r="A10" s="35" t="s">
        <v>206</v>
      </c>
      <c r="B10" s="35">
        <v>31.1</v>
      </c>
      <c r="D10" s="35">
        <v>31.3</v>
      </c>
      <c r="E10" s="35">
        <v>30.8</v>
      </c>
      <c r="G10" s="35">
        <v>33.6</v>
      </c>
      <c r="H10" s="35">
        <v>25.4</v>
      </c>
      <c r="I10" s="35">
        <v>32</v>
      </c>
      <c r="J10" s="35">
        <v>39</v>
      </c>
      <c r="K10" s="35">
        <v>28</v>
      </c>
      <c r="L10" s="35">
        <v>29.7</v>
      </c>
      <c r="M10" s="35">
        <v>29.8</v>
      </c>
      <c r="N10" s="35">
        <v>16.5</v>
      </c>
      <c r="P10" s="35">
        <v>19.2</v>
      </c>
      <c r="Q10" s="35">
        <v>28.6</v>
      </c>
      <c r="R10" s="35">
        <v>38.200000000000003</v>
      </c>
      <c r="S10" s="35">
        <v>46.4</v>
      </c>
    </row>
    <row r="11" spans="1:19" ht="12" customHeight="1">
      <c r="A11" s="35" t="str">
        <f t="shared" ref="A11" si="0">A21</f>
        <v>Das spielt in unserem Unternehmen nur eine untergeordnete Rolle</v>
      </c>
      <c r="B11" s="35">
        <v>17.2</v>
      </c>
      <c r="D11" s="35">
        <v>15.6</v>
      </c>
      <c r="E11" s="35">
        <v>21.5</v>
      </c>
      <c r="G11" s="35">
        <v>11.5</v>
      </c>
      <c r="H11" s="35">
        <v>11.9</v>
      </c>
      <c r="I11" s="35">
        <v>13.6</v>
      </c>
      <c r="J11" s="35">
        <v>13.8</v>
      </c>
      <c r="K11" s="35">
        <v>17.100000000000001</v>
      </c>
      <c r="L11" s="35">
        <v>20.7</v>
      </c>
      <c r="M11" s="35">
        <v>26.5</v>
      </c>
      <c r="N11" s="35">
        <v>37.4</v>
      </c>
      <c r="P11" s="35">
        <v>33.5</v>
      </c>
      <c r="Q11" s="35">
        <v>15.8</v>
      </c>
      <c r="R11" s="35">
        <v>10.9</v>
      </c>
      <c r="S11" s="35">
        <v>7.1</v>
      </c>
    </row>
    <row r="15" spans="1:19">
      <c r="A15" s="112" t="s">
        <v>201</v>
      </c>
    </row>
    <row r="16" spans="1:19">
      <c r="A16" s="112" t="s">
        <v>202</v>
      </c>
    </row>
    <row r="17" spans="1:14">
      <c r="A17" s="112" t="s">
        <v>203</v>
      </c>
    </row>
    <row r="18" spans="1:14">
      <c r="A18" s="112" t="s">
        <v>204</v>
      </c>
    </row>
    <row r="19" spans="1:14">
      <c r="A19" s="112" t="s">
        <v>205</v>
      </c>
    </row>
    <row r="20" spans="1:14">
      <c r="A20" s="112" t="s">
        <v>206</v>
      </c>
    </row>
    <row r="21" spans="1:14">
      <c r="A21" s="112" t="s">
        <v>207</v>
      </c>
    </row>
    <row r="30" spans="1:14">
      <c r="N30" s="66" t="s">
        <v>719</v>
      </c>
    </row>
    <row r="46" spans="14:14">
      <c r="N46" s="67" t="s">
        <v>714</v>
      </c>
    </row>
    <row r="47" spans="14:14">
      <c r="N47" s="67" t="s">
        <v>720</v>
      </c>
    </row>
  </sheetData>
  <sortState columnSort="1" ref="D5:K11">
    <sortCondition ref="D11:K11"/>
  </sortState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EDD"/>
  </sheetPr>
  <dimension ref="A1:AA65"/>
  <sheetViews>
    <sheetView topLeftCell="B28" zoomScale="120" zoomScaleNormal="120" workbookViewId="0">
      <selection activeCell="J30" sqref="J30:O30"/>
    </sheetView>
  </sheetViews>
  <sheetFormatPr baseColWidth="10" defaultColWidth="11.5703125" defaultRowHeight="12.75"/>
  <cols>
    <col min="1" max="1" width="16.140625" style="33" bestFit="1" customWidth="1"/>
    <col min="2" max="16384" width="11.5703125" style="33"/>
  </cols>
  <sheetData>
    <row r="1" spans="1:27" ht="27.75">
      <c r="A1" s="147" t="s">
        <v>184</v>
      </c>
      <c r="G1" s="148"/>
    </row>
    <row r="2" spans="1:27">
      <c r="B2" s="106"/>
    </row>
    <row r="3" spans="1:27">
      <c r="A3" s="106"/>
      <c r="B3" s="106"/>
      <c r="C3" s="106"/>
      <c r="D3" s="106"/>
      <c r="E3" s="106"/>
      <c r="F3" s="106"/>
      <c r="G3" s="106"/>
      <c r="H3" s="106"/>
    </row>
    <row r="11" spans="1:27" ht="51">
      <c r="B11" s="33" t="s">
        <v>190</v>
      </c>
      <c r="C11" s="33" t="s">
        <v>197</v>
      </c>
      <c r="D11" s="33" t="s">
        <v>185</v>
      </c>
      <c r="E11" s="33" t="s">
        <v>188</v>
      </c>
      <c r="F11" s="33" t="s">
        <v>195</v>
      </c>
      <c r="G11" s="33" t="s">
        <v>193</v>
      </c>
      <c r="H11" s="33" t="s">
        <v>198</v>
      </c>
      <c r="I11" s="52" t="s">
        <v>189</v>
      </c>
      <c r="J11" s="33" t="s">
        <v>192</v>
      </c>
      <c r="K11" s="53" t="s">
        <v>199</v>
      </c>
      <c r="L11" s="33" t="s">
        <v>194</v>
      </c>
      <c r="M11" s="33" t="s">
        <v>191</v>
      </c>
      <c r="P11" s="33" t="s">
        <v>190</v>
      </c>
      <c r="Q11" s="33" t="s">
        <v>197</v>
      </c>
      <c r="R11" s="33" t="s">
        <v>185</v>
      </c>
      <c r="S11" s="33" t="s">
        <v>188</v>
      </c>
      <c r="T11" s="33" t="s">
        <v>195</v>
      </c>
      <c r="U11" s="33" t="s">
        <v>193</v>
      </c>
      <c r="V11" s="33" t="s">
        <v>198</v>
      </c>
      <c r="W11" s="52" t="s">
        <v>189</v>
      </c>
      <c r="X11" s="33" t="s">
        <v>192</v>
      </c>
      <c r="Y11" s="53" t="s">
        <v>199</v>
      </c>
      <c r="Z11" s="33" t="s">
        <v>194</v>
      </c>
      <c r="AA11" s="33" t="s">
        <v>191</v>
      </c>
    </row>
    <row r="12" spans="1:27">
      <c r="A12" s="32" t="s">
        <v>34</v>
      </c>
      <c r="B12" s="33">
        <v>48.4</v>
      </c>
      <c r="C12" s="33">
        <v>65.900000000000006</v>
      </c>
      <c r="D12" s="33">
        <v>69.2</v>
      </c>
      <c r="E12" s="33">
        <v>49.5</v>
      </c>
      <c r="F12" s="33">
        <v>36.299999999999997</v>
      </c>
      <c r="G12" s="33">
        <v>30.8</v>
      </c>
      <c r="H12" s="33">
        <v>22</v>
      </c>
      <c r="I12" s="33">
        <v>33</v>
      </c>
      <c r="J12" s="33">
        <v>30.8</v>
      </c>
      <c r="K12" s="33">
        <v>24.2</v>
      </c>
      <c r="L12" s="33">
        <v>27.5</v>
      </c>
      <c r="M12" s="33">
        <v>14.3</v>
      </c>
      <c r="O12" s="32" t="s">
        <v>39</v>
      </c>
      <c r="P12" s="33">
        <v>51.9</v>
      </c>
      <c r="Q12" s="33">
        <v>70.400000000000006</v>
      </c>
      <c r="R12" s="33">
        <v>59.3</v>
      </c>
      <c r="S12" s="33">
        <v>44.4</v>
      </c>
      <c r="T12" s="33">
        <v>29.6</v>
      </c>
      <c r="U12" s="33">
        <v>33.299999999999997</v>
      </c>
      <c r="V12" s="33">
        <v>18.5</v>
      </c>
      <c r="W12" s="33">
        <v>40.700000000000003</v>
      </c>
      <c r="X12" s="33">
        <v>44.4</v>
      </c>
      <c r="Y12" s="33">
        <v>29.6</v>
      </c>
      <c r="Z12" s="33">
        <v>37</v>
      </c>
      <c r="AA12" s="33">
        <v>18.5</v>
      </c>
    </row>
    <row r="13" spans="1:27">
      <c r="A13" s="32" t="s">
        <v>31</v>
      </c>
      <c r="B13" s="33">
        <v>60.4</v>
      </c>
      <c r="C13" s="33">
        <v>64.900000000000006</v>
      </c>
      <c r="D13" s="33">
        <v>79.900000000000006</v>
      </c>
      <c r="E13" s="33">
        <v>65.7</v>
      </c>
      <c r="F13" s="33">
        <v>56.7</v>
      </c>
      <c r="G13" s="33">
        <v>56</v>
      </c>
      <c r="H13" s="33">
        <v>59.7</v>
      </c>
      <c r="I13" s="33">
        <v>38.799999999999997</v>
      </c>
      <c r="J13" s="33">
        <v>31.3</v>
      </c>
      <c r="K13" s="33">
        <v>27.6</v>
      </c>
      <c r="L13" s="33">
        <v>20.100000000000001</v>
      </c>
      <c r="M13" s="33">
        <v>19.399999999999999</v>
      </c>
      <c r="O13" s="32" t="s">
        <v>134</v>
      </c>
      <c r="P13" s="33">
        <v>55.5</v>
      </c>
      <c r="Q13" s="33">
        <v>65.099999999999994</v>
      </c>
      <c r="R13" s="33">
        <v>54.8</v>
      </c>
      <c r="S13" s="33">
        <v>57.7</v>
      </c>
      <c r="T13" s="33">
        <v>47.8</v>
      </c>
      <c r="U13" s="33">
        <v>40.4</v>
      </c>
      <c r="V13" s="33">
        <v>30</v>
      </c>
      <c r="W13" s="33">
        <v>29.4</v>
      </c>
      <c r="X13" s="33">
        <v>32.700000000000003</v>
      </c>
      <c r="Y13" s="33">
        <v>26.1</v>
      </c>
      <c r="Z13" s="33">
        <v>24.6</v>
      </c>
      <c r="AA13" s="33">
        <v>18</v>
      </c>
    </row>
    <row r="14" spans="1:27">
      <c r="A14" s="66" t="s">
        <v>139</v>
      </c>
      <c r="B14" s="33">
        <v>66.099999999999994</v>
      </c>
      <c r="C14" s="33">
        <v>67.7</v>
      </c>
      <c r="D14" s="33">
        <v>69.599999999999994</v>
      </c>
      <c r="E14" s="33">
        <v>63.7</v>
      </c>
      <c r="F14" s="33">
        <v>62.4</v>
      </c>
      <c r="G14" s="33">
        <v>59</v>
      </c>
      <c r="H14" s="33">
        <v>56.2</v>
      </c>
      <c r="I14" s="33">
        <v>28.6</v>
      </c>
      <c r="J14" s="33">
        <v>42.2</v>
      </c>
      <c r="K14" s="33">
        <v>31.7</v>
      </c>
      <c r="L14" s="33">
        <v>28.9</v>
      </c>
      <c r="M14" s="33">
        <v>23</v>
      </c>
      <c r="O14" s="32" t="s">
        <v>135</v>
      </c>
      <c r="P14" s="33">
        <v>71.7</v>
      </c>
      <c r="Q14" s="33">
        <v>69.3</v>
      </c>
      <c r="R14" s="33">
        <v>70</v>
      </c>
      <c r="S14" s="33">
        <v>66.400000000000006</v>
      </c>
      <c r="T14" s="33">
        <v>49.8</v>
      </c>
      <c r="U14" s="33">
        <v>43.7</v>
      </c>
      <c r="V14" s="33">
        <v>37.4</v>
      </c>
      <c r="W14" s="33">
        <v>40.1</v>
      </c>
      <c r="X14" s="33">
        <v>33.299999999999997</v>
      </c>
      <c r="Y14" s="33">
        <v>30.7</v>
      </c>
      <c r="Z14" s="33">
        <v>28.7</v>
      </c>
      <c r="AA14" s="33">
        <v>19.100000000000001</v>
      </c>
    </row>
    <row r="15" spans="1:27">
      <c r="A15" s="32" t="s">
        <v>27</v>
      </c>
      <c r="B15" s="33">
        <v>68.900000000000006</v>
      </c>
      <c r="C15" s="33">
        <v>72.8</v>
      </c>
      <c r="D15" s="33">
        <v>72.8</v>
      </c>
      <c r="E15" s="33">
        <v>68</v>
      </c>
      <c r="F15" s="33">
        <v>53.4</v>
      </c>
      <c r="G15" s="33">
        <v>59.2</v>
      </c>
      <c r="H15" s="33">
        <v>62.1</v>
      </c>
      <c r="I15" s="33">
        <v>30.1</v>
      </c>
      <c r="J15" s="33">
        <v>35.9</v>
      </c>
      <c r="K15" s="33">
        <v>30.1</v>
      </c>
      <c r="L15" s="33">
        <v>38.799999999999997</v>
      </c>
      <c r="M15" s="33">
        <v>31.1</v>
      </c>
      <c r="O15" s="32" t="s">
        <v>136</v>
      </c>
      <c r="P15" s="33">
        <v>77</v>
      </c>
      <c r="Q15" s="33">
        <v>68.8</v>
      </c>
      <c r="R15" s="33">
        <v>75.3</v>
      </c>
      <c r="S15" s="33">
        <v>70.5</v>
      </c>
      <c r="T15" s="33">
        <v>55.4</v>
      </c>
      <c r="U15" s="33">
        <v>50</v>
      </c>
      <c r="V15" s="33">
        <v>39.200000000000003</v>
      </c>
      <c r="W15" s="33">
        <v>38.6</v>
      </c>
      <c r="X15" s="33">
        <v>37.799999999999997</v>
      </c>
      <c r="Y15" s="33">
        <v>35.200000000000003</v>
      </c>
      <c r="Z15" s="33">
        <v>29.8</v>
      </c>
      <c r="AA15" s="33">
        <v>26.4</v>
      </c>
    </row>
    <row r="16" spans="1:27">
      <c r="A16" s="32" t="s">
        <v>33</v>
      </c>
      <c r="B16" s="33">
        <v>69.400000000000006</v>
      </c>
      <c r="C16" s="33">
        <v>62.2</v>
      </c>
      <c r="D16" s="33">
        <v>65.8</v>
      </c>
      <c r="E16" s="33">
        <v>65.8</v>
      </c>
      <c r="F16" s="33">
        <v>60.4</v>
      </c>
      <c r="G16" s="33">
        <v>63.1</v>
      </c>
      <c r="H16" s="33">
        <v>39.6</v>
      </c>
      <c r="I16" s="33">
        <v>49.5</v>
      </c>
      <c r="J16" s="33">
        <v>47.7</v>
      </c>
      <c r="K16" s="33">
        <v>29.7</v>
      </c>
      <c r="L16" s="33">
        <v>22.5</v>
      </c>
      <c r="M16" s="33">
        <v>13.5</v>
      </c>
      <c r="O16" s="32" t="s">
        <v>137</v>
      </c>
      <c r="P16" s="33">
        <v>78.099999999999994</v>
      </c>
      <c r="Q16" s="33">
        <v>73.3</v>
      </c>
      <c r="R16" s="33">
        <v>81.3</v>
      </c>
      <c r="S16" s="33">
        <v>70.099999999999994</v>
      </c>
      <c r="T16" s="33">
        <v>51</v>
      </c>
      <c r="U16" s="33">
        <v>47</v>
      </c>
      <c r="V16" s="33">
        <v>48.6</v>
      </c>
      <c r="W16" s="33">
        <v>37.799999999999997</v>
      </c>
      <c r="X16" s="33">
        <v>32.700000000000003</v>
      </c>
      <c r="Y16" s="33">
        <v>41.4</v>
      </c>
      <c r="Z16" s="33">
        <v>34.700000000000003</v>
      </c>
      <c r="AA16" s="33">
        <v>29.1</v>
      </c>
    </row>
    <row r="17" spans="1:27">
      <c r="A17" s="32" t="s">
        <v>32</v>
      </c>
      <c r="B17" s="33">
        <v>70.2</v>
      </c>
      <c r="C17" s="33">
        <v>78.099999999999994</v>
      </c>
      <c r="D17" s="33">
        <v>59.6</v>
      </c>
      <c r="E17" s="33">
        <v>57.6</v>
      </c>
      <c r="F17" s="33">
        <v>29.1</v>
      </c>
      <c r="G17" s="33">
        <v>35.799999999999997</v>
      </c>
      <c r="H17" s="33">
        <v>24.5</v>
      </c>
      <c r="I17" s="33">
        <v>31.1</v>
      </c>
      <c r="J17" s="33">
        <v>27.2</v>
      </c>
      <c r="K17" s="33">
        <v>29.8</v>
      </c>
      <c r="L17" s="33">
        <v>17.899999999999999</v>
      </c>
      <c r="M17" s="33">
        <v>20.5</v>
      </c>
      <c r="N17" s="106"/>
      <c r="P17" s="33">
        <v>1</v>
      </c>
      <c r="Q17" s="33">
        <v>2</v>
      </c>
      <c r="R17" s="33">
        <v>3</v>
      </c>
      <c r="S17" s="33">
        <v>4</v>
      </c>
      <c r="T17" s="33">
        <v>5</v>
      </c>
      <c r="U17" s="33">
        <v>6</v>
      </c>
      <c r="V17" s="33">
        <v>7</v>
      </c>
      <c r="W17" s="33">
        <v>8</v>
      </c>
      <c r="X17" s="33">
        <v>9</v>
      </c>
      <c r="Y17" s="33">
        <v>10</v>
      </c>
      <c r="Z17" s="33">
        <v>11</v>
      </c>
      <c r="AA17" s="33">
        <v>12</v>
      </c>
    </row>
    <row r="18" spans="1:27">
      <c r="A18" s="32" t="s">
        <v>14</v>
      </c>
      <c r="B18" s="33">
        <v>74.3</v>
      </c>
      <c r="C18" s="33">
        <v>69.099999999999994</v>
      </c>
      <c r="D18" s="33">
        <v>65.2</v>
      </c>
      <c r="E18" s="33">
        <v>68</v>
      </c>
      <c r="F18" s="33">
        <v>45.3</v>
      </c>
      <c r="G18" s="33">
        <v>29.6</v>
      </c>
      <c r="H18" s="33">
        <v>20.7</v>
      </c>
      <c r="I18" s="33">
        <v>43.4</v>
      </c>
      <c r="J18" s="33">
        <v>21.8</v>
      </c>
      <c r="K18" s="33">
        <v>39</v>
      </c>
      <c r="L18" s="33">
        <v>35.9</v>
      </c>
      <c r="M18" s="33">
        <v>25.4</v>
      </c>
      <c r="N18" s="106"/>
    </row>
    <row r="19" spans="1:27">
      <c r="A19" s="32" t="s">
        <v>0</v>
      </c>
      <c r="B19" s="33">
        <v>75.2</v>
      </c>
      <c r="C19" s="33">
        <v>67.3</v>
      </c>
      <c r="D19" s="33">
        <v>69.5</v>
      </c>
      <c r="E19" s="33">
        <v>70.8</v>
      </c>
      <c r="F19" s="33">
        <v>50.9</v>
      </c>
      <c r="G19" s="33">
        <v>36.700000000000003</v>
      </c>
      <c r="H19" s="33">
        <v>24.8</v>
      </c>
      <c r="I19" s="33">
        <v>34.5</v>
      </c>
      <c r="J19" s="33">
        <v>43.4</v>
      </c>
      <c r="K19" s="33">
        <v>31.4</v>
      </c>
      <c r="L19" s="33">
        <v>29.2</v>
      </c>
      <c r="M19" s="33">
        <v>21.7</v>
      </c>
      <c r="N19" s="106"/>
    </row>
    <row r="20" spans="1:27">
      <c r="B20" s="33">
        <v>1</v>
      </c>
      <c r="C20" s="33">
        <v>2</v>
      </c>
      <c r="D20" s="33">
        <v>3</v>
      </c>
      <c r="E20" s="33">
        <v>4</v>
      </c>
      <c r="F20" s="33">
        <v>5</v>
      </c>
      <c r="G20" s="33">
        <v>6</v>
      </c>
      <c r="H20" s="33">
        <v>7</v>
      </c>
      <c r="I20" s="33">
        <v>8</v>
      </c>
      <c r="J20" s="33">
        <v>9</v>
      </c>
      <c r="K20" s="33">
        <v>10</v>
      </c>
      <c r="L20" s="33">
        <v>11</v>
      </c>
      <c r="M20" s="33">
        <v>12</v>
      </c>
    </row>
    <row r="24" spans="1:27">
      <c r="B24" s="33" t="s">
        <v>190</v>
      </c>
      <c r="C24" s="33" t="s">
        <v>196</v>
      </c>
      <c r="D24" s="33" t="s">
        <v>185</v>
      </c>
      <c r="E24" s="33" t="s">
        <v>188</v>
      </c>
      <c r="F24" s="33" t="s">
        <v>195</v>
      </c>
      <c r="G24" s="33" t="s">
        <v>193</v>
      </c>
      <c r="H24" s="33" t="s">
        <v>186</v>
      </c>
      <c r="I24" s="52" t="s">
        <v>189</v>
      </c>
      <c r="J24" s="33" t="s">
        <v>192</v>
      </c>
      <c r="K24" s="33" t="s">
        <v>187</v>
      </c>
      <c r="L24" s="33" t="s">
        <v>194</v>
      </c>
      <c r="M24" s="33" t="s">
        <v>191</v>
      </c>
    </row>
    <row r="25" spans="1:27">
      <c r="A25" s="33" t="s">
        <v>28</v>
      </c>
      <c r="B25" s="33">
        <v>68.7</v>
      </c>
      <c r="C25" s="33">
        <v>68.599999999999994</v>
      </c>
      <c r="D25" s="33">
        <v>68.3</v>
      </c>
      <c r="E25" s="33">
        <v>64.900000000000006</v>
      </c>
      <c r="F25" s="33">
        <v>50.3</v>
      </c>
      <c r="G25" s="33">
        <v>44.5</v>
      </c>
      <c r="H25" s="33">
        <v>37.1</v>
      </c>
      <c r="I25" s="33">
        <v>36.1</v>
      </c>
      <c r="J25" s="33">
        <v>34.299999999999997</v>
      </c>
      <c r="K25" s="33">
        <v>32.1</v>
      </c>
      <c r="L25" s="33">
        <v>28.9</v>
      </c>
      <c r="M25" s="33">
        <v>22.1</v>
      </c>
    </row>
    <row r="30" spans="1:27">
      <c r="C30" s="32" t="s">
        <v>721</v>
      </c>
      <c r="J30" s="32" t="s">
        <v>722</v>
      </c>
      <c r="O30" s="32" t="s">
        <v>723</v>
      </c>
    </row>
    <row r="34" spans="1:15" ht="15">
      <c r="A34" s="54"/>
    </row>
    <row r="44" spans="1:15">
      <c r="C44" s="67" t="s">
        <v>718</v>
      </c>
      <c r="J44" s="67" t="s">
        <v>718</v>
      </c>
      <c r="O44" s="67" t="s">
        <v>718</v>
      </c>
    </row>
    <row r="61" spans="5:20">
      <c r="E61" s="106"/>
      <c r="F61" s="53"/>
      <c r="G61" s="108"/>
      <c r="H61" s="53"/>
      <c r="I61" s="108"/>
      <c r="J61" s="108"/>
      <c r="L61" s="106"/>
      <c r="N61" s="53"/>
      <c r="O61" s="53"/>
      <c r="P61" s="53"/>
      <c r="Q61" s="53"/>
      <c r="R61" s="53"/>
      <c r="S61" s="53"/>
      <c r="T61" s="53"/>
    </row>
    <row r="62" spans="5:20">
      <c r="E62" s="106"/>
      <c r="L62" s="106"/>
      <c r="M62" s="106"/>
      <c r="N62" s="106"/>
      <c r="O62" s="106"/>
      <c r="P62" s="106"/>
      <c r="Q62" s="106"/>
      <c r="R62" s="106"/>
      <c r="S62" s="106"/>
      <c r="T62" s="106"/>
    </row>
    <row r="63" spans="5:20">
      <c r="E63" s="106"/>
      <c r="L63" s="106"/>
      <c r="M63" s="106"/>
      <c r="N63" s="106"/>
      <c r="O63" s="106"/>
      <c r="P63" s="106"/>
      <c r="Q63" s="106"/>
      <c r="R63" s="106"/>
      <c r="S63" s="106"/>
      <c r="T63" s="106"/>
    </row>
    <row r="64" spans="5:20">
      <c r="E64" s="106"/>
      <c r="F64" s="109"/>
      <c r="L64" s="106"/>
      <c r="M64" s="106"/>
      <c r="N64" s="106"/>
      <c r="O64" s="106"/>
      <c r="P64" s="106"/>
      <c r="Q64" s="106"/>
      <c r="R64" s="106"/>
      <c r="S64" s="106"/>
      <c r="T64" s="106"/>
    </row>
    <row r="65" spans="5:20">
      <c r="E65" s="106"/>
      <c r="F65" s="109"/>
      <c r="I65" s="109"/>
      <c r="L65" s="106"/>
      <c r="M65" s="106"/>
      <c r="N65" s="106"/>
      <c r="O65" s="109"/>
      <c r="P65" s="106"/>
      <c r="Q65" s="109"/>
      <c r="R65" s="109"/>
      <c r="S65" s="109"/>
      <c r="T65" s="109"/>
    </row>
  </sheetData>
  <sortState ref="A12:M19">
    <sortCondition ref="B12:B19"/>
  </sortState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EDD"/>
  </sheetPr>
  <dimension ref="A1:U65"/>
  <sheetViews>
    <sheetView topLeftCell="A28" zoomScale="120" zoomScaleNormal="120" workbookViewId="0">
      <selection activeCell="N64" sqref="N64"/>
    </sheetView>
  </sheetViews>
  <sheetFormatPr baseColWidth="10" defaultColWidth="11.5703125" defaultRowHeight="12.75"/>
  <cols>
    <col min="1" max="1" width="16.140625" style="33" bestFit="1" customWidth="1"/>
    <col min="2" max="16384" width="11.5703125" style="33"/>
  </cols>
  <sheetData>
    <row r="1" spans="1:21" ht="27.75">
      <c r="A1" s="147" t="s">
        <v>182</v>
      </c>
      <c r="G1" s="148"/>
    </row>
    <row r="2" spans="1:21">
      <c r="B2" s="106"/>
    </row>
    <row r="3" spans="1:21">
      <c r="A3" s="106"/>
      <c r="B3" s="106"/>
      <c r="C3" s="106"/>
      <c r="D3" s="106"/>
      <c r="E3" s="106"/>
      <c r="F3" s="106"/>
      <c r="G3" s="106"/>
      <c r="H3" s="106"/>
    </row>
    <row r="11" spans="1:21">
      <c r="B11" s="33" t="s">
        <v>171</v>
      </c>
      <c r="C11" s="33" t="s">
        <v>175</v>
      </c>
      <c r="D11" s="33" t="s">
        <v>183</v>
      </c>
      <c r="E11" s="33" t="s">
        <v>169</v>
      </c>
      <c r="F11" s="33" t="s">
        <v>181</v>
      </c>
      <c r="G11" s="52" t="s">
        <v>179</v>
      </c>
      <c r="H11" s="33" t="s">
        <v>173</v>
      </c>
      <c r="I11" s="33" t="s">
        <v>174</v>
      </c>
      <c r="J11" s="33" t="s">
        <v>172</v>
      </c>
      <c r="M11" s="33" t="s">
        <v>171</v>
      </c>
      <c r="N11" s="33" t="s">
        <v>175</v>
      </c>
      <c r="O11" s="33" t="s">
        <v>183</v>
      </c>
      <c r="P11" s="33" t="s">
        <v>169</v>
      </c>
      <c r="Q11" s="33" t="s">
        <v>181</v>
      </c>
      <c r="R11" s="52" t="s">
        <v>179</v>
      </c>
      <c r="S11" s="33" t="s">
        <v>173</v>
      </c>
      <c r="T11" s="33" t="s">
        <v>174</v>
      </c>
      <c r="U11" s="33" t="s">
        <v>172</v>
      </c>
    </row>
    <row r="12" spans="1:21">
      <c r="A12" s="32" t="s">
        <v>32</v>
      </c>
      <c r="B12" s="33">
        <v>73.5</v>
      </c>
      <c r="C12" s="33">
        <v>86.8</v>
      </c>
      <c r="D12" s="33">
        <v>70.2</v>
      </c>
      <c r="E12" s="33">
        <v>60.9</v>
      </c>
      <c r="F12" s="33">
        <v>57</v>
      </c>
      <c r="G12" s="33">
        <v>56.3</v>
      </c>
      <c r="H12" s="33">
        <v>43.7</v>
      </c>
      <c r="I12" s="33">
        <v>27.8</v>
      </c>
      <c r="J12" s="33">
        <v>17.899999999999999</v>
      </c>
      <c r="L12" s="32" t="s">
        <v>39</v>
      </c>
      <c r="M12" s="33">
        <v>70.400000000000006</v>
      </c>
      <c r="N12" s="33">
        <v>85.2</v>
      </c>
      <c r="O12" s="33">
        <v>59.3</v>
      </c>
      <c r="P12" s="33">
        <v>25.9</v>
      </c>
      <c r="Q12" s="33">
        <v>55.6</v>
      </c>
      <c r="R12" s="33">
        <v>51.9</v>
      </c>
      <c r="S12" s="33">
        <v>44.4</v>
      </c>
      <c r="T12" s="33">
        <v>29.6</v>
      </c>
      <c r="U12" s="33">
        <v>7.4</v>
      </c>
    </row>
    <row r="13" spans="1:21">
      <c r="A13" s="32" t="s">
        <v>34</v>
      </c>
      <c r="B13" s="33">
        <v>73.599999999999994</v>
      </c>
      <c r="C13" s="33">
        <v>76.900000000000006</v>
      </c>
      <c r="D13" s="33">
        <v>68.099999999999994</v>
      </c>
      <c r="E13" s="33">
        <v>30.8</v>
      </c>
      <c r="F13" s="33">
        <v>47.3</v>
      </c>
      <c r="G13" s="33">
        <v>51.6</v>
      </c>
      <c r="H13" s="33">
        <v>39.6</v>
      </c>
      <c r="I13" s="33">
        <v>16.5</v>
      </c>
      <c r="J13" s="33">
        <v>7.7</v>
      </c>
      <c r="L13" s="32" t="s">
        <v>134</v>
      </c>
      <c r="M13" s="33">
        <v>74.8</v>
      </c>
      <c r="N13" s="33">
        <v>75.7</v>
      </c>
      <c r="O13" s="33">
        <v>70.8</v>
      </c>
      <c r="P13" s="33">
        <v>54.8</v>
      </c>
      <c r="Q13" s="33">
        <v>56.6</v>
      </c>
      <c r="R13" s="33">
        <v>52.9</v>
      </c>
      <c r="S13" s="33">
        <v>44.7</v>
      </c>
      <c r="T13" s="33">
        <v>22.1</v>
      </c>
      <c r="U13" s="33">
        <v>13.6</v>
      </c>
    </row>
    <row r="14" spans="1:21">
      <c r="A14" s="32" t="s">
        <v>27</v>
      </c>
      <c r="B14" s="33">
        <v>75.7</v>
      </c>
      <c r="C14" s="33">
        <v>80.599999999999994</v>
      </c>
      <c r="D14" s="33">
        <v>69.900000000000006</v>
      </c>
      <c r="E14" s="33">
        <v>73.8</v>
      </c>
      <c r="F14" s="33">
        <v>54.4</v>
      </c>
      <c r="G14" s="33">
        <v>58.3</v>
      </c>
      <c r="H14" s="33">
        <v>64.099999999999994</v>
      </c>
      <c r="I14" s="33">
        <v>40.799999999999997</v>
      </c>
      <c r="J14" s="33">
        <v>18.399999999999999</v>
      </c>
      <c r="L14" s="32" t="s">
        <v>135</v>
      </c>
      <c r="M14" s="33">
        <v>79</v>
      </c>
      <c r="N14" s="33">
        <v>80.7</v>
      </c>
      <c r="O14" s="33">
        <v>74.2</v>
      </c>
      <c r="P14" s="33">
        <v>66.7</v>
      </c>
      <c r="Q14" s="33">
        <v>55.1</v>
      </c>
      <c r="R14" s="33">
        <v>53.6</v>
      </c>
      <c r="S14" s="33">
        <v>53.6</v>
      </c>
      <c r="T14" s="33">
        <v>30.9</v>
      </c>
      <c r="U14" s="33">
        <v>13.8</v>
      </c>
    </row>
    <row r="15" spans="1:21">
      <c r="A15" s="32" t="s">
        <v>31</v>
      </c>
      <c r="B15" s="33">
        <v>77.599999999999994</v>
      </c>
      <c r="C15" s="33">
        <v>71.599999999999994</v>
      </c>
      <c r="D15" s="33">
        <v>67.900000000000006</v>
      </c>
      <c r="E15" s="33">
        <v>68.7</v>
      </c>
      <c r="F15" s="33">
        <v>55.2</v>
      </c>
      <c r="G15" s="33">
        <v>47</v>
      </c>
      <c r="H15" s="33">
        <v>43.3</v>
      </c>
      <c r="I15" s="33">
        <v>22.4</v>
      </c>
      <c r="J15" s="33">
        <v>10.4</v>
      </c>
      <c r="L15" s="32" t="s">
        <v>136</v>
      </c>
      <c r="M15" s="33">
        <v>81.8</v>
      </c>
      <c r="N15" s="33">
        <v>78.400000000000006</v>
      </c>
      <c r="O15" s="33">
        <v>73.3</v>
      </c>
      <c r="P15" s="33">
        <v>76.099999999999994</v>
      </c>
      <c r="Q15" s="33">
        <v>56.3</v>
      </c>
      <c r="R15" s="33">
        <v>50.9</v>
      </c>
      <c r="S15" s="33">
        <v>54.3</v>
      </c>
      <c r="T15" s="33">
        <v>31.5</v>
      </c>
      <c r="U15" s="33">
        <v>12.2</v>
      </c>
    </row>
    <row r="16" spans="1:21">
      <c r="A16" s="66" t="s">
        <v>139</v>
      </c>
      <c r="B16" s="33">
        <v>78</v>
      </c>
      <c r="C16" s="33">
        <v>80.099999999999994</v>
      </c>
      <c r="D16" s="33">
        <v>74.2</v>
      </c>
      <c r="E16" s="33">
        <v>66.8</v>
      </c>
      <c r="F16" s="33">
        <v>59.6</v>
      </c>
      <c r="G16" s="33">
        <v>49.1</v>
      </c>
      <c r="H16" s="33">
        <v>51.6</v>
      </c>
      <c r="I16" s="33">
        <v>28.6</v>
      </c>
      <c r="J16" s="33">
        <v>9.9</v>
      </c>
      <c r="L16" s="32" t="s">
        <v>137</v>
      </c>
      <c r="M16" s="33">
        <v>81.3</v>
      </c>
      <c r="N16" s="33">
        <v>77.7</v>
      </c>
      <c r="O16" s="33">
        <v>72.900000000000006</v>
      </c>
      <c r="P16" s="33">
        <v>81.3</v>
      </c>
      <c r="Q16" s="33">
        <v>54.2</v>
      </c>
      <c r="R16" s="33">
        <v>49.8</v>
      </c>
      <c r="S16" s="33">
        <v>58.6</v>
      </c>
      <c r="T16" s="33">
        <v>36.299999999999997</v>
      </c>
      <c r="U16" s="33">
        <v>17.899999999999999</v>
      </c>
    </row>
    <row r="17" spans="1:12">
      <c r="A17" s="32" t="s">
        <v>0</v>
      </c>
      <c r="B17" s="33">
        <v>80.099999999999994</v>
      </c>
      <c r="C17" s="33">
        <v>72.599999999999994</v>
      </c>
      <c r="D17" s="33">
        <v>71.2</v>
      </c>
      <c r="E17" s="33">
        <v>73.900000000000006</v>
      </c>
      <c r="F17" s="33">
        <v>54</v>
      </c>
      <c r="G17" s="33">
        <v>52.7</v>
      </c>
      <c r="H17" s="33">
        <v>54</v>
      </c>
      <c r="I17" s="33">
        <v>26.5</v>
      </c>
      <c r="J17" s="33">
        <v>16.399999999999999</v>
      </c>
      <c r="K17" s="106"/>
    </row>
    <row r="18" spans="1:12">
      <c r="A18" s="32" t="s">
        <v>14</v>
      </c>
      <c r="B18" s="33">
        <v>81.5</v>
      </c>
      <c r="C18" s="33">
        <v>78.5</v>
      </c>
      <c r="D18" s="33">
        <v>73.5</v>
      </c>
      <c r="E18" s="33">
        <v>74</v>
      </c>
      <c r="F18" s="33">
        <v>55</v>
      </c>
      <c r="G18" s="33">
        <v>48.3</v>
      </c>
      <c r="H18" s="33">
        <v>57.2</v>
      </c>
      <c r="I18" s="33">
        <v>36.700000000000003</v>
      </c>
      <c r="J18" s="33">
        <v>16.899999999999999</v>
      </c>
      <c r="K18" s="106"/>
    </row>
    <row r="19" spans="1:12">
      <c r="A19" s="32" t="s">
        <v>33</v>
      </c>
      <c r="B19" s="33">
        <v>82</v>
      </c>
      <c r="C19" s="33">
        <v>78.400000000000006</v>
      </c>
      <c r="D19" s="33">
        <v>81.099999999999994</v>
      </c>
      <c r="E19" s="33">
        <v>60.4</v>
      </c>
      <c r="F19" s="33">
        <v>56.8</v>
      </c>
      <c r="G19" s="33">
        <v>64</v>
      </c>
      <c r="H19" s="33">
        <v>49.5</v>
      </c>
      <c r="I19" s="33">
        <v>22.5</v>
      </c>
      <c r="J19" s="33">
        <v>10.8</v>
      </c>
      <c r="K19" s="106"/>
    </row>
    <row r="24" spans="1:12" ht="89.25">
      <c r="B24" s="33" t="s">
        <v>171</v>
      </c>
      <c r="C24" s="33" t="s">
        <v>175</v>
      </c>
      <c r="D24" s="33" t="s">
        <v>170</v>
      </c>
      <c r="E24" s="33" t="s">
        <v>168</v>
      </c>
      <c r="F24" s="53" t="s">
        <v>177</v>
      </c>
      <c r="G24" s="53" t="s">
        <v>180</v>
      </c>
      <c r="H24" s="53" t="s">
        <v>210</v>
      </c>
      <c r="I24" s="53" t="s">
        <v>178</v>
      </c>
      <c r="J24" s="33" t="s">
        <v>172</v>
      </c>
      <c r="K24" s="33" t="s">
        <v>71</v>
      </c>
      <c r="L24" s="33" t="s">
        <v>176</v>
      </c>
    </row>
    <row r="25" spans="1:12">
      <c r="A25" s="33" t="s">
        <v>28</v>
      </c>
      <c r="B25" s="33">
        <v>78.5</v>
      </c>
      <c r="C25" s="33">
        <v>78.2</v>
      </c>
      <c r="D25" s="33">
        <v>72.5</v>
      </c>
      <c r="E25" s="33">
        <v>67</v>
      </c>
      <c r="F25" s="33">
        <v>55.7</v>
      </c>
      <c r="G25" s="33">
        <v>52.1</v>
      </c>
      <c r="H25" s="33">
        <v>51.7</v>
      </c>
      <c r="I25" s="33">
        <v>29.3</v>
      </c>
      <c r="J25" s="33">
        <v>13.9</v>
      </c>
      <c r="K25" s="33">
        <v>0.2</v>
      </c>
      <c r="L25" s="33">
        <v>2.6</v>
      </c>
    </row>
    <row r="34" spans="1:15" ht="15">
      <c r="A34" s="54"/>
    </row>
    <row r="36" spans="1:15">
      <c r="B36" s="32" t="s">
        <v>724</v>
      </c>
      <c r="I36" s="32" t="s">
        <v>722</v>
      </c>
      <c r="O36" s="32" t="s">
        <v>723</v>
      </c>
    </row>
    <row r="37" spans="1:15">
      <c r="B37" s="32" t="s">
        <v>725</v>
      </c>
    </row>
    <row r="54" spans="2:20">
      <c r="B54" s="67" t="s">
        <v>718</v>
      </c>
      <c r="I54" s="67" t="s">
        <v>718</v>
      </c>
      <c r="O54" s="67" t="s">
        <v>718</v>
      </c>
    </row>
    <row r="61" spans="2:20">
      <c r="E61" s="106"/>
      <c r="F61" s="53"/>
      <c r="G61" s="108"/>
      <c r="H61" s="53"/>
      <c r="I61" s="108"/>
      <c r="J61" s="108"/>
      <c r="L61" s="106"/>
      <c r="N61" s="53"/>
      <c r="O61" s="53"/>
      <c r="P61" s="53"/>
      <c r="Q61" s="53"/>
      <c r="R61" s="53"/>
      <c r="S61" s="53"/>
      <c r="T61" s="53"/>
    </row>
    <row r="62" spans="2:20">
      <c r="E62" s="106"/>
      <c r="L62" s="106"/>
      <c r="M62" s="106"/>
      <c r="N62" s="106"/>
      <c r="O62" s="106"/>
      <c r="P62" s="106"/>
      <c r="Q62" s="106"/>
      <c r="R62" s="106"/>
      <c r="S62" s="106"/>
      <c r="T62" s="106"/>
    </row>
    <row r="63" spans="2:20">
      <c r="E63" s="106"/>
      <c r="L63" s="106"/>
      <c r="M63" s="106"/>
      <c r="N63" s="106"/>
      <c r="O63" s="106"/>
      <c r="P63" s="106"/>
      <c r="Q63" s="106"/>
      <c r="R63" s="106"/>
      <c r="S63" s="106"/>
      <c r="T63" s="106"/>
    </row>
    <row r="64" spans="2:20">
      <c r="E64" s="106"/>
      <c r="F64" s="109"/>
      <c r="L64" s="106"/>
      <c r="M64" s="106"/>
      <c r="N64" s="106"/>
      <c r="O64" s="106"/>
      <c r="P64" s="106"/>
      <c r="Q64" s="106"/>
      <c r="R64" s="106"/>
      <c r="S64" s="106"/>
      <c r="T64" s="106"/>
    </row>
    <row r="65" spans="5:20">
      <c r="E65" s="106"/>
      <c r="F65" s="109"/>
      <c r="I65" s="109"/>
      <c r="L65" s="106"/>
      <c r="M65" s="106"/>
      <c r="N65" s="106"/>
      <c r="O65" s="109"/>
      <c r="P65" s="106"/>
      <c r="Q65" s="109"/>
      <c r="R65" s="109"/>
      <c r="S65" s="109"/>
      <c r="T65" s="109"/>
    </row>
  </sheetData>
  <sortState ref="A12:J19">
    <sortCondition ref="B12:B19"/>
  </sortState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opLeftCell="N1" zoomScale="120" zoomScaleNormal="120" workbookViewId="0">
      <selection activeCell="O16" sqref="O16"/>
    </sheetView>
  </sheetViews>
  <sheetFormatPr baseColWidth="10" defaultColWidth="11.42578125" defaultRowHeight="15"/>
  <cols>
    <col min="1" max="1" width="17.7109375" style="46" customWidth="1"/>
    <col min="2" max="2" width="8.7109375" style="41" customWidth="1"/>
    <col min="3" max="4" width="8.28515625" style="41" customWidth="1"/>
    <col min="5" max="16384" width="11.42578125" style="35"/>
  </cols>
  <sheetData>
    <row r="1" spans="1:15" ht="27.75">
      <c r="A1" s="36" t="s">
        <v>16</v>
      </c>
      <c r="B1" s="37"/>
      <c r="C1" s="37"/>
      <c r="D1" s="37"/>
    </row>
    <row r="2" spans="1:15" ht="12.75">
      <c r="A2" s="38"/>
      <c r="B2" s="39">
        <v>80.600000000000009</v>
      </c>
      <c r="C2" s="39">
        <v>-18.8</v>
      </c>
      <c r="D2" s="37"/>
      <c r="O2" s="66" t="s">
        <v>216</v>
      </c>
    </row>
    <row r="3" spans="1:15" ht="12.75">
      <c r="A3" s="35" t="s">
        <v>28</v>
      </c>
      <c r="B3" s="39">
        <v>51.4</v>
      </c>
      <c r="C3" s="39">
        <v>-47.8</v>
      </c>
      <c r="D3" s="37"/>
    </row>
    <row r="4" spans="1:15" ht="12.75">
      <c r="A4" s="35"/>
      <c r="B4" s="39">
        <v>65.5</v>
      </c>
      <c r="C4" s="39">
        <v>-33.6</v>
      </c>
      <c r="D4" s="37"/>
    </row>
    <row r="5" spans="1:15" ht="12.75">
      <c r="A5" s="35"/>
      <c r="B5" s="37"/>
      <c r="C5" s="37"/>
      <c r="D5" s="37"/>
    </row>
    <row r="6" spans="1:15" ht="12.75">
      <c r="A6" s="35"/>
      <c r="B6" s="37"/>
      <c r="C6" s="37"/>
      <c r="D6" s="37"/>
    </row>
    <row r="7" spans="1:15" ht="12.75">
      <c r="A7" s="40"/>
      <c r="B7" s="37"/>
      <c r="C7" s="37"/>
      <c r="D7" s="37"/>
    </row>
    <row r="8" spans="1:15" ht="12.75">
      <c r="A8" s="35"/>
      <c r="B8" s="37"/>
      <c r="C8" s="37"/>
      <c r="D8" s="37"/>
    </row>
    <row r="9" spans="1:15" ht="12.75">
      <c r="A9" s="35"/>
      <c r="B9" s="37"/>
      <c r="C9" s="37"/>
    </row>
    <row r="10" spans="1:15">
      <c r="A10" s="40"/>
      <c r="B10" s="42">
        <v>45.5</v>
      </c>
      <c r="C10" s="42">
        <v>-54.5</v>
      </c>
    </row>
    <row r="11" spans="1:15">
      <c r="A11" s="40" t="s">
        <v>39</v>
      </c>
      <c r="B11" s="42">
        <v>52</v>
      </c>
      <c r="C11" s="42">
        <v>-48</v>
      </c>
      <c r="D11" s="43"/>
    </row>
    <row r="12" spans="1:15">
      <c r="A12" s="40"/>
      <c r="B12" s="42">
        <v>59.300000000000004</v>
      </c>
      <c r="C12" s="42">
        <v>-40.700000000000003</v>
      </c>
      <c r="D12" s="43"/>
    </row>
    <row r="13" spans="1:15">
      <c r="A13" s="40"/>
      <c r="D13" s="44"/>
    </row>
    <row r="14" spans="1:15">
      <c r="A14" s="40"/>
      <c r="B14" s="42">
        <v>80.691964285714292</v>
      </c>
      <c r="C14" s="42">
        <v>-18.861607142857146</v>
      </c>
      <c r="D14" s="45"/>
    </row>
    <row r="15" spans="1:15">
      <c r="A15" s="40" t="s">
        <v>42</v>
      </c>
      <c r="B15" s="42">
        <v>53.930817610062896</v>
      </c>
      <c r="C15" s="42">
        <v>-45.283018867924525</v>
      </c>
      <c r="D15" s="43"/>
    </row>
    <row r="16" spans="1:15">
      <c r="A16" s="40"/>
      <c r="B16" s="42">
        <v>66.551724137931032</v>
      </c>
      <c r="C16" s="42">
        <v>-32.52873563218391</v>
      </c>
      <c r="D16" s="43"/>
      <c r="O16" s="67" t="s">
        <v>217</v>
      </c>
    </row>
    <row r="17" spans="1:13">
      <c r="A17" s="35"/>
      <c r="B17" s="37"/>
      <c r="C17" s="37"/>
      <c r="D17" s="44"/>
    </row>
    <row r="18" spans="1:13">
      <c r="A18" s="35"/>
      <c r="B18" s="42">
        <v>83.199999999999989</v>
      </c>
      <c r="C18" s="42">
        <v>-16</v>
      </c>
      <c r="D18" s="45"/>
    </row>
    <row r="19" spans="1:13">
      <c r="A19" s="40" t="s">
        <v>43</v>
      </c>
      <c r="B19" s="42">
        <v>48.400000000000006</v>
      </c>
      <c r="C19" s="42">
        <v>-50.400000000000006</v>
      </c>
      <c r="D19" s="43"/>
    </row>
    <row r="20" spans="1:13">
      <c r="A20" s="35"/>
      <c r="B20" s="42">
        <v>66.5</v>
      </c>
      <c r="C20" s="42">
        <v>-32.900000000000006</v>
      </c>
      <c r="D20" s="43"/>
    </row>
    <row r="21" spans="1:13">
      <c r="A21" s="35"/>
      <c r="B21" s="37"/>
      <c r="C21" s="37"/>
      <c r="D21" s="44"/>
    </row>
    <row r="22" spans="1:13">
      <c r="A22" s="35"/>
      <c r="B22" s="42">
        <v>79.7</v>
      </c>
      <c r="C22" s="42">
        <v>-19.799999999999997</v>
      </c>
      <c r="D22" s="45"/>
    </row>
    <row r="23" spans="1:13">
      <c r="A23" s="40" t="s">
        <v>44</v>
      </c>
      <c r="B23" s="42">
        <v>44.800000000000004</v>
      </c>
      <c r="C23" s="42">
        <v>-54.4</v>
      </c>
      <c r="D23" s="43"/>
    </row>
    <row r="24" spans="1:13">
      <c r="A24" s="35"/>
      <c r="B24" s="42">
        <v>61.400000000000006</v>
      </c>
      <c r="C24" s="42">
        <v>-37.1</v>
      </c>
      <c r="D24" s="43"/>
    </row>
    <row r="25" spans="1:13">
      <c r="A25" s="35"/>
      <c r="B25" s="37"/>
      <c r="C25" s="37"/>
      <c r="D25" s="46"/>
    </row>
    <row r="26" spans="1:13" ht="12.75">
      <c r="A26" s="35"/>
      <c r="B26" s="37"/>
      <c r="C26" s="37"/>
    </row>
    <row r="27" spans="1:13" ht="12.75">
      <c r="A27" s="35"/>
      <c r="B27" s="37"/>
      <c r="C27" s="37"/>
    </row>
    <row r="28" spans="1:13" ht="12.75">
      <c r="A28" s="35"/>
      <c r="B28" s="37"/>
      <c r="C28" s="37"/>
    </row>
    <row r="29" spans="1:13">
      <c r="A29" s="35"/>
      <c r="B29" s="37"/>
      <c r="C29" s="37"/>
      <c r="D29" s="46"/>
    </row>
    <row r="30" spans="1:13" ht="12.75">
      <c r="A30" s="35"/>
      <c r="B30" s="47">
        <v>95.5</v>
      </c>
      <c r="C30" s="47">
        <v>-3.8</v>
      </c>
      <c r="M30" s="41"/>
    </row>
    <row r="31" spans="1:13" ht="12.75">
      <c r="A31" s="40" t="s">
        <v>15</v>
      </c>
      <c r="B31" s="47">
        <v>85</v>
      </c>
      <c r="C31" s="47">
        <v>-15</v>
      </c>
      <c r="D31" s="50"/>
      <c r="M31" s="41"/>
    </row>
    <row r="32" spans="1:13" ht="12.75">
      <c r="A32" s="35"/>
      <c r="B32" s="47">
        <v>90.7</v>
      </c>
      <c r="C32" s="47">
        <v>-9.1999999999999993</v>
      </c>
      <c r="D32" s="51"/>
      <c r="M32" s="41"/>
    </row>
    <row r="33" spans="1:13" ht="12.75">
      <c r="A33" s="35"/>
      <c r="B33" s="48"/>
      <c r="C33" s="48"/>
      <c r="D33" s="49"/>
      <c r="M33" s="48"/>
    </row>
    <row r="34" spans="1:13" ht="12.75">
      <c r="A34" s="35"/>
      <c r="B34" s="47">
        <v>81.599999999999994</v>
      </c>
      <c r="C34" s="47">
        <v>-16.7</v>
      </c>
      <c r="D34" s="51"/>
      <c r="M34" s="41"/>
    </row>
    <row r="35" spans="1:13" ht="12.75">
      <c r="A35" s="40" t="s">
        <v>27</v>
      </c>
      <c r="B35" s="47">
        <v>49.4</v>
      </c>
      <c r="C35" s="47">
        <v>-48.1</v>
      </c>
      <c r="D35" s="51"/>
      <c r="M35" s="41"/>
    </row>
    <row r="36" spans="1:13" ht="12.75">
      <c r="A36" s="35"/>
      <c r="B36" s="47">
        <v>70.900000000000006</v>
      </c>
      <c r="C36" s="47">
        <v>-27.2</v>
      </c>
      <c r="D36" s="51"/>
      <c r="M36" s="41"/>
    </row>
    <row r="37" spans="1:13" ht="12.75">
      <c r="A37" s="35"/>
      <c r="B37" s="48"/>
      <c r="C37" s="48"/>
      <c r="D37" s="51"/>
      <c r="M37" s="48"/>
    </row>
    <row r="38" spans="1:13" ht="12.75">
      <c r="A38" s="35"/>
      <c r="B38" s="47">
        <v>82.4</v>
      </c>
      <c r="C38" s="47">
        <v>-17.3</v>
      </c>
      <c r="D38" s="51"/>
      <c r="M38" s="41"/>
    </row>
    <row r="39" spans="1:13" ht="12.75">
      <c r="A39" s="40" t="s">
        <v>0</v>
      </c>
      <c r="B39" s="47">
        <v>49.1</v>
      </c>
      <c r="C39" s="47">
        <v>-51</v>
      </c>
      <c r="D39" s="51"/>
      <c r="M39" s="41"/>
    </row>
    <row r="40" spans="1:13" ht="12.75">
      <c r="A40" s="35"/>
      <c r="B40" s="47">
        <v>68.5</v>
      </c>
      <c r="C40" s="47">
        <v>-29.2</v>
      </c>
      <c r="D40" s="51"/>
      <c r="M40" s="41"/>
    </row>
    <row r="41" spans="1:13" ht="12.75">
      <c r="A41" s="35"/>
      <c r="B41" s="48"/>
      <c r="C41" s="48"/>
      <c r="D41" s="51"/>
      <c r="M41" s="41"/>
    </row>
    <row r="42" spans="1:13" ht="12.75">
      <c r="A42" s="35"/>
      <c r="B42" s="47">
        <v>87.2</v>
      </c>
      <c r="C42" s="47">
        <v>-12.7</v>
      </c>
      <c r="D42" s="51"/>
      <c r="M42" s="41"/>
    </row>
    <row r="43" spans="1:13" ht="25.5">
      <c r="A43" s="40" t="s">
        <v>20</v>
      </c>
      <c r="B43" s="47">
        <v>44.5</v>
      </c>
      <c r="C43" s="47">
        <v>-55.1</v>
      </c>
      <c r="D43" s="51"/>
      <c r="M43" s="41"/>
    </row>
    <row r="44" spans="1:13" ht="12.75">
      <c r="A44" s="35"/>
      <c r="B44" s="47">
        <v>68.5</v>
      </c>
      <c r="C44" s="47">
        <v>-30.1</v>
      </c>
      <c r="D44" s="51"/>
      <c r="M44" s="41"/>
    </row>
    <row r="45" spans="1:13" ht="12.75">
      <c r="A45" s="35"/>
      <c r="B45" s="48"/>
      <c r="C45" s="48"/>
      <c r="D45" s="51"/>
      <c r="M45" s="41"/>
    </row>
    <row r="46" spans="1:13" ht="12.75">
      <c r="A46" s="35"/>
      <c r="B46" s="47">
        <v>85.2</v>
      </c>
      <c r="C46" s="47">
        <v>-13.9</v>
      </c>
      <c r="D46" s="49"/>
      <c r="M46" s="41"/>
    </row>
    <row r="47" spans="1:13" ht="25.5">
      <c r="A47" s="40" t="s">
        <v>22</v>
      </c>
      <c r="B47" s="47">
        <v>47.3</v>
      </c>
      <c r="C47" s="47">
        <v>-51.3</v>
      </c>
      <c r="D47" s="51"/>
      <c r="M47" s="41"/>
    </row>
    <row r="48" spans="1:13" ht="12.75">
      <c r="A48" s="35"/>
      <c r="B48" s="47">
        <v>67.599999999999994</v>
      </c>
      <c r="C48" s="47">
        <v>-31.5</v>
      </c>
      <c r="D48" s="51"/>
      <c r="M48" s="41"/>
    </row>
    <row r="49" spans="1:13" ht="12.75">
      <c r="A49" s="35"/>
      <c r="B49" s="48"/>
      <c r="C49" s="48"/>
      <c r="D49" s="51"/>
      <c r="M49" s="41"/>
    </row>
    <row r="50" spans="1:13" ht="12.75">
      <c r="A50" s="35"/>
      <c r="B50" s="47">
        <v>56.2</v>
      </c>
      <c r="C50" s="47">
        <v>-43.9</v>
      </c>
      <c r="D50" s="51"/>
      <c r="M50" s="41"/>
    </row>
    <row r="51" spans="1:13" ht="25.5">
      <c r="A51" s="40" t="s">
        <v>21</v>
      </c>
      <c r="B51" s="47">
        <v>54.6</v>
      </c>
      <c r="C51" s="47">
        <v>-45.3</v>
      </c>
      <c r="D51" s="51"/>
      <c r="M51" s="41"/>
    </row>
    <row r="52" spans="1:13" ht="12.75">
      <c r="A52" s="35"/>
      <c r="B52" s="47">
        <v>64.8</v>
      </c>
      <c r="C52" s="47">
        <v>-35.200000000000003</v>
      </c>
      <c r="D52" s="51"/>
      <c r="M52" s="41"/>
    </row>
    <row r="53" spans="1:13" ht="12.75">
      <c r="A53" s="35"/>
      <c r="B53" s="48"/>
      <c r="C53" s="48"/>
      <c r="D53" s="51"/>
      <c r="M53" s="41"/>
    </row>
    <row r="54" spans="1:13" ht="12.75">
      <c r="A54" s="35"/>
      <c r="B54" s="47">
        <v>74.2</v>
      </c>
      <c r="C54" s="47">
        <v>-24.2</v>
      </c>
      <c r="D54" s="51"/>
      <c r="M54" s="41"/>
    </row>
    <row r="55" spans="1:13" ht="25.5">
      <c r="A55" s="40" t="s">
        <v>19</v>
      </c>
      <c r="B55" s="47">
        <v>61.5</v>
      </c>
      <c r="C55" s="47">
        <v>-36.6</v>
      </c>
      <c r="D55" s="51"/>
      <c r="M55" s="41"/>
    </row>
    <row r="56" spans="1:13" ht="12.75">
      <c r="A56" s="35"/>
      <c r="B56" s="47">
        <v>53</v>
      </c>
      <c r="C56" s="47">
        <v>-47</v>
      </c>
      <c r="D56" s="51"/>
      <c r="M56" s="41"/>
    </row>
    <row r="57" spans="1:13" ht="12.75">
      <c r="A57" s="35"/>
      <c r="B57" s="48"/>
      <c r="C57" s="48"/>
      <c r="D57" s="51"/>
      <c r="M57" s="41"/>
    </row>
    <row r="58" spans="1:13" ht="12.75">
      <c r="A58" s="35"/>
      <c r="B58" s="47">
        <v>72.599999999999994</v>
      </c>
      <c r="C58" s="47">
        <v>-27.1</v>
      </c>
      <c r="D58" s="51"/>
      <c r="M58" s="41"/>
    </row>
    <row r="59" spans="1:13" ht="25.5">
      <c r="A59" s="40" t="s">
        <v>56</v>
      </c>
      <c r="B59" s="47">
        <v>40.799999999999997</v>
      </c>
      <c r="C59" s="47">
        <v>-57.8</v>
      </c>
      <c r="D59" s="51"/>
      <c r="M59" s="41"/>
    </row>
    <row r="60" spans="1:13" ht="12.75">
      <c r="A60" s="35"/>
      <c r="B60" s="47">
        <v>51.3</v>
      </c>
      <c r="C60" s="47">
        <v>-48.4</v>
      </c>
      <c r="D60" s="51"/>
      <c r="M60" s="41"/>
    </row>
  </sheetData>
  <pageMargins left="0.7" right="0.7" top="0.78740157499999996" bottom="0.78740157499999996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EDD"/>
  </sheetPr>
  <dimension ref="A1:F42"/>
  <sheetViews>
    <sheetView topLeftCell="A25" workbookViewId="0">
      <selection activeCell="F42" sqref="F42"/>
    </sheetView>
  </sheetViews>
  <sheetFormatPr baseColWidth="10" defaultRowHeight="12.75"/>
  <cols>
    <col min="1" max="1" width="31" style="150" customWidth="1"/>
    <col min="2" max="16384" width="11.42578125" style="150"/>
  </cols>
  <sheetData>
    <row r="1" spans="1:4">
      <c r="A1" s="149" t="s">
        <v>211</v>
      </c>
    </row>
    <row r="2" spans="1:4">
      <c r="A2" s="150" t="s">
        <v>212</v>
      </c>
    </row>
    <row r="3" spans="1:4">
      <c r="A3" s="150" t="s">
        <v>213</v>
      </c>
    </row>
    <row r="4" spans="1:4">
      <c r="A4" s="150" t="s">
        <v>214</v>
      </c>
    </row>
    <row r="5" spans="1:4">
      <c r="A5" s="150" t="s">
        <v>215</v>
      </c>
    </row>
    <row r="8" spans="1:4">
      <c r="B8" s="150">
        <v>2003</v>
      </c>
      <c r="C8" s="150">
        <v>2009</v>
      </c>
      <c r="D8" s="150">
        <v>2012</v>
      </c>
    </row>
    <row r="9" spans="1:4">
      <c r="A9" s="150" t="s">
        <v>110</v>
      </c>
      <c r="B9" s="150">
        <v>12.200000000000003</v>
      </c>
      <c r="C9" s="150">
        <v>9.2000000000000171</v>
      </c>
      <c r="D9" s="150">
        <v>7.0999999999999943</v>
      </c>
    </row>
    <row r="10" spans="1:4">
      <c r="A10" s="150" t="s">
        <v>112</v>
      </c>
      <c r="B10" s="150">
        <v>4</v>
      </c>
      <c r="C10" s="150">
        <v>-9.2000000000000028</v>
      </c>
      <c r="D10" s="150">
        <v>-10.199999999999989</v>
      </c>
    </row>
    <row r="11" spans="1:4">
      <c r="A11" s="150" t="s">
        <v>121</v>
      </c>
      <c r="B11" s="150">
        <v>4.2999999999999972</v>
      </c>
      <c r="C11" s="150">
        <v>-5.7999999999999972</v>
      </c>
      <c r="D11" s="150">
        <v>-3.2999999999999972</v>
      </c>
    </row>
    <row r="12" spans="1:4">
      <c r="A12" s="150" t="s">
        <v>116</v>
      </c>
      <c r="B12" s="150">
        <v>5.2999999999999972</v>
      </c>
      <c r="C12" s="150">
        <v>4.2999999999999972</v>
      </c>
      <c r="D12" s="150">
        <v>-0.5</v>
      </c>
    </row>
    <row r="13" spans="1:4">
      <c r="A13" s="150" t="s">
        <v>118</v>
      </c>
      <c r="B13" s="150">
        <v>5.5</v>
      </c>
      <c r="C13" s="150">
        <v>4</v>
      </c>
      <c r="D13" s="150">
        <v>-2.2999999999999972</v>
      </c>
    </row>
    <row r="14" spans="1:4">
      <c r="A14" s="150" t="s">
        <v>106</v>
      </c>
      <c r="B14" s="150">
        <v>6.2000000000000028</v>
      </c>
      <c r="C14" s="150">
        <v>0.5</v>
      </c>
      <c r="D14" s="150">
        <v>-1.8000000000000114</v>
      </c>
    </row>
    <row r="28" spans="6:6">
      <c r="F28" s="151" t="s">
        <v>211</v>
      </c>
    </row>
    <row r="42" spans="6:6">
      <c r="F42" s="152" t="s">
        <v>215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EDD"/>
    <pageSetUpPr fitToPage="1"/>
  </sheetPr>
  <dimension ref="A1:V74"/>
  <sheetViews>
    <sheetView topLeftCell="B57" zoomScaleNormal="100" workbookViewId="0">
      <selection activeCell="P102" sqref="P102"/>
    </sheetView>
  </sheetViews>
  <sheetFormatPr baseColWidth="10" defaultColWidth="11.5703125" defaultRowHeight="12.75"/>
  <cols>
    <col min="1" max="1" width="20.5703125" style="154" customWidth="1"/>
    <col min="2" max="16384" width="11.5703125" style="154"/>
  </cols>
  <sheetData>
    <row r="1" spans="1:22">
      <c r="A1" s="153" t="s">
        <v>106</v>
      </c>
    </row>
    <row r="2" spans="1:22">
      <c r="A2" s="155" t="s">
        <v>107</v>
      </c>
    </row>
    <row r="3" spans="1:22">
      <c r="A3" s="155" t="s">
        <v>155</v>
      </c>
    </row>
    <row r="5" spans="1:22">
      <c r="A5" s="153" t="s">
        <v>108</v>
      </c>
      <c r="L5" s="156"/>
      <c r="M5" s="156"/>
      <c r="N5" s="156"/>
      <c r="O5" s="156"/>
      <c r="P5" s="156"/>
    </row>
    <row r="7" spans="1:22">
      <c r="A7" s="157" t="s">
        <v>109</v>
      </c>
      <c r="B7" s="157">
        <v>2001</v>
      </c>
      <c r="C7" s="157">
        <v>2002</v>
      </c>
      <c r="D7" s="157">
        <v>2003</v>
      </c>
      <c r="E7" s="157">
        <v>2004</v>
      </c>
      <c r="F7" s="157">
        <v>2005</v>
      </c>
      <c r="G7" s="157">
        <v>2006</v>
      </c>
      <c r="H7" s="157">
        <v>2007</v>
      </c>
      <c r="I7" s="157">
        <v>2008</v>
      </c>
      <c r="J7" s="157">
        <v>2009</v>
      </c>
      <c r="K7" s="157">
        <v>2010</v>
      </c>
      <c r="L7" s="157">
        <v>2011</v>
      </c>
      <c r="M7" s="157">
        <v>2012</v>
      </c>
      <c r="N7" s="157">
        <v>2013</v>
      </c>
      <c r="O7" s="157">
        <v>2014</v>
      </c>
      <c r="P7" s="157">
        <v>2015</v>
      </c>
      <c r="Q7" s="158">
        <v>2016</v>
      </c>
      <c r="R7" s="158">
        <v>2017</v>
      </c>
      <c r="S7" s="158">
        <v>2018</v>
      </c>
      <c r="T7" s="158">
        <v>2019</v>
      </c>
      <c r="U7" s="159"/>
      <c r="V7" s="155"/>
    </row>
    <row r="8" spans="1:22">
      <c r="A8" s="160" t="s">
        <v>110</v>
      </c>
      <c r="B8" s="161">
        <v>7.5</v>
      </c>
      <c r="C8" s="161">
        <v>8.1</v>
      </c>
      <c r="D8" s="161">
        <v>9.8000000000000007</v>
      </c>
      <c r="E8" s="161">
        <v>11.8</v>
      </c>
      <c r="F8" s="161">
        <v>13.1</v>
      </c>
      <c r="G8" s="161">
        <v>15.8</v>
      </c>
      <c r="H8" s="161">
        <v>16.8</v>
      </c>
      <c r="I8" s="161">
        <v>17.8</v>
      </c>
      <c r="J8" s="161">
        <v>19.100000000000001</v>
      </c>
      <c r="K8" s="161">
        <v>20.3</v>
      </c>
      <c r="L8" s="161">
        <v>21</v>
      </c>
      <c r="M8" s="161">
        <v>22</v>
      </c>
      <c r="N8" s="161">
        <v>23.3</v>
      </c>
      <c r="O8" s="161">
        <v>25</v>
      </c>
      <c r="P8" s="161">
        <v>26</v>
      </c>
      <c r="Q8" s="161">
        <v>26.8</v>
      </c>
      <c r="R8" s="161">
        <v>26.9</v>
      </c>
      <c r="S8" s="161">
        <v>26.7</v>
      </c>
      <c r="T8" s="161">
        <v>27.599999999999998</v>
      </c>
      <c r="U8" s="162"/>
      <c r="V8" s="155"/>
    </row>
    <row r="9" spans="1:22">
      <c r="A9" s="163" t="s">
        <v>111</v>
      </c>
      <c r="B9" s="164">
        <v>53.533190578158454</v>
      </c>
      <c r="C9" s="164">
        <v>57.815845824411127</v>
      </c>
      <c r="D9" s="164">
        <v>69.950035688793719</v>
      </c>
      <c r="E9" s="164">
        <v>84.22555317630264</v>
      </c>
      <c r="F9" s="164">
        <v>93.50463954318343</v>
      </c>
      <c r="G9" s="164">
        <v>112.77658815132048</v>
      </c>
      <c r="H9" s="164">
        <v>119.91434689507494</v>
      </c>
      <c r="I9" s="164">
        <v>127.0521056388294</v>
      </c>
      <c r="J9" s="164">
        <v>136.33119200571019</v>
      </c>
      <c r="K9" s="164">
        <v>144.89650249821554</v>
      </c>
      <c r="L9" s="164">
        <v>149.89293361884367</v>
      </c>
      <c r="M9" s="164">
        <v>157.03069236259813</v>
      </c>
      <c r="N9" s="164">
        <v>166.30977872947895</v>
      </c>
      <c r="O9" s="164">
        <v>178.44396859386151</v>
      </c>
      <c r="P9" s="164">
        <v>185.58172733761597</v>
      </c>
      <c r="Q9" s="164">
        <v>191.29193433261955</v>
      </c>
      <c r="R9" s="164">
        <v>192.00571020699496</v>
      </c>
      <c r="S9" s="164">
        <v>190.57815845824408</v>
      </c>
      <c r="T9" s="164">
        <v>197.00214132762309</v>
      </c>
      <c r="U9" s="162"/>
      <c r="V9" s="155"/>
    </row>
    <row r="10" spans="1:22">
      <c r="A10" s="160" t="s">
        <v>112</v>
      </c>
      <c r="B10" s="161">
        <v>8.5</v>
      </c>
      <c r="C10" s="161">
        <v>8.3000000000000007</v>
      </c>
      <c r="D10" s="161">
        <v>8.6999999999999993</v>
      </c>
      <c r="E10" s="161">
        <v>9.6</v>
      </c>
      <c r="F10" s="161">
        <v>9.8000000000000007</v>
      </c>
      <c r="G10" s="161">
        <v>11.5</v>
      </c>
      <c r="H10" s="161">
        <v>10.1</v>
      </c>
      <c r="I10" s="161">
        <v>10.8</v>
      </c>
      <c r="J10" s="161">
        <v>9.9</v>
      </c>
      <c r="K10" s="161">
        <v>10.5</v>
      </c>
      <c r="L10" s="161">
        <v>11.2</v>
      </c>
      <c r="M10" s="161">
        <v>10.199999999999999</v>
      </c>
      <c r="N10" s="161">
        <v>10</v>
      </c>
      <c r="O10" s="161">
        <v>10.3</v>
      </c>
      <c r="P10" s="161">
        <v>10.6</v>
      </c>
      <c r="Q10" s="161">
        <v>10.7</v>
      </c>
      <c r="R10" s="161">
        <v>10.1</v>
      </c>
      <c r="S10" s="161">
        <v>9.9</v>
      </c>
      <c r="T10" s="161">
        <v>9.7000000000000011</v>
      </c>
      <c r="U10" s="162"/>
      <c r="V10" s="155"/>
    </row>
    <row r="11" spans="1:22">
      <c r="A11" s="163" t="s">
        <v>113</v>
      </c>
      <c r="B11" s="164">
        <v>87.001023541453435</v>
      </c>
      <c r="C11" s="164">
        <v>84.95394063459571</v>
      </c>
      <c r="D11" s="164">
        <v>89.048106448311145</v>
      </c>
      <c r="E11" s="164">
        <v>98.25997952917092</v>
      </c>
      <c r="F11" s="164">
        <v>100.30706243602867</v>
      </c>
      <c r="G11" s="164">
        <v>117.70726714431936</v>
      </c>
      <c r="H11" s="164">
        <v>103.37768679631525</v>
      </c>
      <c r="I11" s="164">
        <v>110.54247697031731</v>
      </c>
      <c r="J11" s="164">
        <v>101.33060388945754</v>
      </c>
      <c r="K11" s="164">
        <v>107.47185261003071</v>
      </c>
      <c r="L11" s="164">
        <v>114.63664278403276</v>
      </c>
      <c r="M11" s="164">
        <v>104.40122824974412</v>
      </c>
      <c r="N11" s="164">
        <v>102.35414534288638</v>
      </c>
      <c r="O11" s="164">
        <v>105.42476970317298</v>
      </c>
      <c r="P11" s="164">
        <v>108.49539406345956</v>
      </c>
      <c r="Q11" s="164">
        <v>109.51893551688843</v>
      </c>
      <c r="R11" s="164">
        <v>103.37768679631525</v>
      </c>
      <c r="S11" s="164">
        <v>101.33060388945754</v>
      </c>
      <c r="T11" s="164">
        <v>99.283520982599811</v>
      </c>
      <c r="U11" s="162"/>
      <c r="V11" s="155"/>
    </row>
    <row r="12" spans="1:22">
      <c r="A12" s="154" t="s">
        <v>114</v>
      </c>
      <c r="B12" s="165">
        <v>185.4</v>
      </c>
      <c r="C12" s="165">
        <v>189.7</v>
      </c>
      <c r="D12" s="165">
        <v>198.5</v>
      </c>
      <c r="E12" s="165">
        <v>206.7</v>
      </c>
      <c r="F12" s="165">
        <v>207.5</v>
      </c>
      <c r="G12" s="165">
        <v>221.2</v>
      </c>
      <c r="H12" s="165">
        <v>211.3</v>
      </c>
      <c r="I12" s="165">
        <v>218.9</v>
      </c>
      <c r="J12" s="165">
        <v>207</v>
      </c>
      <c r="K12" s="165">
        <v>208.1</v>
      </c>
      <c r="L12" s="165">
        <v>212.3</v>
      </c>
      <c r="M12" s="165">
        <v>205.5</v>
      </c>
      <c r="N12" s="165">
        <v>200</v>
      </c>
      <c r="O12" s="165">
        <v>200.8</v>
      </c>
      <c r="P12" s="165">
        <v>199</v>
      </c>
      <c r="Q12" s="165">
        <v>197.2</v>
      </c>
      <c r="R12" s="165">
        <v>193.4</v>
      </c>
      <c r="S12" s="165">
        <v>189.6</v>
      </c>
      <c r="T12" s="165">
        <v>188.79999999999998</v>
      </c>
      <c r="U12" s="165"/>
      <c r="V12" s="155"/>
    </row>
    <row r="13" spans="1:22">
      <c r="A13" s="154" t="s">
        <v>115</v>
      </c>
      <c r="B13" s="164">
        <v>90.2497200993039</v>
      </c>
      <c r="C13" s="164">
        <v>92.342890522319038</v>
      </c>
      <c r="D13" s="164">
        <v>96.626588132210472</v>
      </c>
      <c r="E13" s="164">
        <v>100.61821545051841</v>
      </c>
      <c r="F13" s="164">
        <v>101.0076425059631</v>
      </c>
      <c r="G13" s="164">
        <v>107.67658083045319</v>
      </c>
      <c r="H13" s="164">
        <v>102.85742101932532</v>
      </c>
      <c r="I13" s="164">
        <v>106.55697804604975</v>
      </c>
      <c r="J13" s="164">
        <v>100.76425059631018</v>
      </c>
      <c r="K13" s="164">
        <v>101.29971279754659</v>
      </c>
      <c r="L13" s="164">
        <v>103.34420483863116</v>
      </c>
      <c r="M13" s="164">
        <v>100.03407486735141</v>
      </c>
      <c r="N13" s="164">
        <v>97.356763861169242</v>
      </c>
      <c r="O13" s="164">
        <v>97.746190916613926</v>
      </c>
      <c r="P13" s="164">
        <v>96.8699800418634</v>
      </c>
      <c r="Q13" s="164">
        <v>95.993769167112873</v>
      </c>
      <c r="R13" s="164">
        <v>94.143990653750663</v>
      </c>
      <c r="S13" s="164">
        <v>92.294212140388439</v>
      </c>
      <c r="T13" s="164">
        <v>91.904785084943768</v>
      </c>
      <c r="U13" s="162"/>
      <c r="V13" s="155"/>
    </row>
    <row r="14" spans="1:22">
      <c r="A14" s="160" t="s">
        <v>116</v>
      </c>
      <c r="B14" s="161">
        <v>50.6</v>
      </c>
      <c r="C14" s="161">
        <v>50.3</v>
      </c>
      <c r="D14" s="161">
        <v>53.5</v>
      </c>
      <c r="E14" s="161">
        <v>56.7</v>
      </c>
      <c r="F14" s="161">
        <v>58.7</v>
      </c>
      <c r="G14" s="161">
        <v>71.099999999999994</v>
      </c>
      <c r="H14" s="161">
        <v>65.3</v>
      </c>
      <c r="I14" s="161">
        <v>63.6</v>
      </c>
      <c r="J14" s="161">
        <v>66.2</v>
      </c>
      <c r="K14" s="161">
        <v>67.900000000000006</v>
      </c>
      <c r="L14" s="161">
        <v>68.5</v>
      </c>
      <c r="M14" s="161">
        <v>68.2</v>
      </c>
      <c r="N14" s="161">
        <v>70.7</v>
      </c>
      <c r="O14" s="161">
        <v>72.2</v>
      </c>
      <c r="P14" s="161">
        <v>74.2</v>
      </c>
      <c r="Q14" s="161">
        <v>76.400000000000006</v>
      </c>
      <c r="R14" s="161">
        <v>75.099999999999994</v>
      </c>
      <c r="S14" s="161">
        <v>74.7</v>
      </c>
      <c r="T14" s="161">
        <v>75.8</v>
      </c>
      <c r="U14" s="162"/>
      <c r="V14" s="155"/>
    </row>
    <row r="15" spans="1:22">
      <c r="A15" s="163" t="s">
        <v>117</v>
      </c>
      <c r="B15" s="164">
        <v>83.788706739526404</v>
      </c>
      <c r="C15" s="164">
        <v>83.291935750952135</v>
      </c>
      <c r="D15" s="164">
        <v>88.590826295744336</v>
      </c>
      <c r="E15" s="164">
        <v>93.889716840536522</v>
      </c>
      <c r="F15" s="164">
        <v>97.201523431031632</v>
      </c>
      <c r="G15" s="164">
        <v>117.73472429210132</v>
      </c>
      <c r="H15" s="164">
        <v>108.1304851796655</v>
      </c>
      <c r="I15" s="164">
        <v>105.31544957774466</v>
      </c>
      <c r="J15" s="164">
        <v>109.62079814538832</v>
      </c>
      <c r="K15" s="164">
        <v>112.43583374730916</v>
      </c>
      <c r="L15" s="164">
        <v>113.42937572445769</v>
      </c>
      <c r="M15" s="164">
        <v>112.93260473588343</v>
      </c>
      <c r="N15" s="164">
        <v>117.07236297400232</v>
      </c>
      <c r="O15" s="164">
        <v>119.55621791687365</v>
      </c>
      <c r="P15" s="164">
        <v>122.86802450736877</v>
      </c>
      <c r="Q15" s="164">
        <v>126.51101175691339</v>
      </c>
      <c r="R15" s="164">
        <v>124.35833747309155</v>
      </c>
      <c r="S15" s="164">
        <v>123.69597615499255</v>
      </c>
      <c r="T15" s="164">
        <v>125.51746977976485</v>
      </c>
      <c r="U15" s="162"/>
      <c r="V15" s="155"/>
    </row>
    <row r="16" spans="1:22">
      <c r="A16" s="160" t="s">
        <v>118</v>
      </c>
      <c r="B16" s="161">
        <v>428.9</v>
      </c>
      <c r="C16" s="161">
        <v>409.4</v>
      </c>
      <c r="D16" s="161">
        <v>384.8</v>
      </c>
      <c r="E16" s="161">
        <v>364.5</v>
      </c>
      <c r="F16" s="161">
        <v>351.6</v>
      </c>
      <c r="G16" s="161">
        <v>324.8</v>
      </c>
      <c r="H16" s="161">
        <v>329.7</v>
      </c>
      <c r="I16" s="161">
        <v>318.3</v>
      </c>
      <c r="J16" s="161">
        <v>307.10000000000002</v>
      </c>
      <c r="K16" s="161">
        <v>320.2</v>
      </c>
      <c r="L16" s="161">
        <v>315.2</v>
      </c>
      <c r="M16" s="161">
        <v>321.89999999999998</v>
      </c>
      <c r="N16" s="161">
        <v>316.5</v>
      </c>
      <c r="O16" s="161">
        <v>300</v>
      </c>
      <c r="P16" s="161">
        <v>283.60000000000002</v>
      </c>
      <c r="Q16" s="161">
        <v>275.2</v>
      </c>
      <c r="R16" s="161">
        <v>286.8</v>
      </c>
      <c r="S16" s="161">
        <v>285.8</v>
      </c>
      <c r="T16" s="161">
        <v>287.10000000000002</v>
      </c>
      <c r="U16" s="162"/>
      <c r="V16" s="155"/>
    </row>
    <row r="17" spans="1:22">
      <c r="A17" s="163" t="s">
        <v>119</v>
      </c>
      <c r="B17" s="164">
        <v>82.520401025880147</v>
      </c>
      <c r="C17" s="164">
        <v>86.450903761602333</v>
      </c>
      <c r="D17" s="164">
        <v>91.977650727650712</v>
      </c>
      <c r="E17" s="164">
        <v>97.100137174211227</v>
      </c>
      <c r="F17" s="164">
        <v>100.6626848691695</v>
      </c>
      <c r="G17" s="164">
        <v>108.96859605911328</v>
      </c>
      <c r="H17" s="164">
        <v>107.34910524719442</v>
      </c>
      <c r="I17" s="164">
        <v>111.19384228715046</v>
      </c>
      <c r="J17" s="164">
        <v>115.24910452621293</v>
      </c>
      <c r="K17" s="164">
        <v>110.53404122423484</v>
      </c>
      <c r="L17" s="164">
        <v>112.28743654822333</v>
      </c>
      <c r="M17" s="164">
        <v>109.95029512270891</v>
      </c>
      <c r="N17" s="164">
        <v>111.82622432859397</v>
      </c>
      <c r="O17" s="164">
        <v>117.97666666666665</v>
      </c>
      <c r="P17" s="164">
        <v>124.7990126939351</v>
      </c>
      <c r="Q17" s="164">
        <v>128.60828488372093</v>
      </c>
      <c r="R17" s="164">
        <v>123.40655509065547</v>
      </c>
      <c r="S17" s="164">
        <v>123.83834849545134</v>
      </c>
      <c r="T17" s="164">
        <v>123.27760362243119</v>
      </c>
      <c r="U17" s="162"/>
      <c r="V17" s="155"/>
    </row>
    <row r="19" spans="1:22">
      <c r="A19" s="153" t="s">
        <v>120</v>
      </c>
    </row>
    <row r="20" spans="1:22">
      <c r="B20" s="166">
        <v>36892</v>
      </c>
      <c r="C20" s="166">
        <v>37257</v>
      </c>
      <c r="D20" s="166">
        <v>37622</v>
      </c>
      <c r="E20" s="166">
        <v>37987</v>
      </c>
      <c r="F20" s="166">
        <v>38353</v>
      </c>
      <c r="G20" s="166">
        <v>38718</v>
      </c>
      <c r="H20" s="166">
        <v>39083</v>
      </c>
      <c r="I20" s="166">
        <v>39448</v>
      </c>
      <c r="J20" s="166">
        <v>39814</v>
      </c>
      <c r="K20" s="166">
        <v>40179</v>
      </c>
      <c r="L20" s="166">
        <v>40544</v>
      </c>
      <c r="M20" s="166">
        <v>40909</v>
      </c>
      <c r="N20" s="166">
        <v>41275</v>
      </c>
      <c r="O20" s="166">
        <v>41640</v>
      </c>
      <c r="P20" s="166">
        <v>42005</v>
      </c>
      <c r="Q20" s="166">
        <v>42370</v>
      </c>
      <c r="R20" s="166">
        <v>42736</v>
      </c>
      <c r="S20" s="166">
        <v>43101</v>
      </c>
      <c r="T20" s="166">
        <v>43466</v>
      </c>
      <c r="U20" s="166"/>
    </row>
    <row r="21" spans="1:22">
      <c r="A21" s="160"/>
      <c r="B21" s="158">
        <v>2001</v>
      </c>
      <c r="C21" s="158">
        <v>2002</v>
      </c>
      <c r="D21" s="158">
        <v>2003</v>
      </c>
      <c r="E21" s="167">
        <v>2004</v>
      </c>
      <c r="F21" s="167">
        <v>2005</v>
      </c>
      <c r="G21" s="167">
        <v>2006</v>
      </c>
      <c r="H21" s="167">
        <v>2007</v>
      </c>
      <c r="I21" s="167">
        <v>2008</v>
      </c>
      <c r="J21" s="167">
        <v>2009</v>
      </c>
      <c r="K21" s="167">
        <v>2010</v>
      </c>
      <c r="L21" s="167">
        <v>2011</v>
      </c>
      <c r="M21" s="167">
        <v>2012</v>
      </c>
      <c r="N21" s="167">
        <v>2013</v>
      </c>
      <c r="O21" s="167">
        <v>2014</v>
      </c>
      <c r="P21" s="167">
        <v>2015</v>
      </c>
      <c r="Q21" s="167">
        <v>2016</v>
      </c>
      <c r="R21" s="167">
        <v>2017</v>
      </c>
      <c r="S21" s="167">
        <v>2018</v>
      </c>
      <c r="T21" s="167">
        <v>2019</v>
      </c>
      <c r="U21" s="159"/>
    </row>
    <row r="22" spans="1:22">
      <c r="A22" s="160" t="s">
        <v>110</v>
      </c>
      <c r="B22" s="161">
        <v>53.5</v>
      </c>
      <c r="C22" s="161">
        <v>57.8</v>
      </c>
      <c r="D22" s="161">
        <v>70</v>
      </c>
      <c r="E22" s="161">
        <v>84.2</v>
      </c>
      <c r="F22" s="161">
        <v>93.5</v>
      </c>
      <c r="G22" s="161">
        <v>112.8</v>
      </c>
      <c r="H22" s="161">
        <v>119.9</v>
      </c>
      <c r="I22" s="161">
        <v>127.1</v>
      </c>
      <c r="J22" s="161">
        <v>136.30000000000001</v>
      </c>
      <c r="K22" s="161">
        <v>144.9</v>
      </c>
      <c r="L22" s="161">
        <v>149.9</v>
      </c>
      <c r="M22" s="161">
        <v>157</v>
      </c>
      <c r="N22" s="161">
        <v>166.3</v>
      </c>
      <c r="O22" s="161">
        <v>178.4</v>
      </c>
      <c r="P22" s="161">
        <v>185.6</v>
      </c>
      <c r="Q22" s="161">
        <v>191.3</v>
      </c>
      <c r="R22" s="161">
        <v>192</v>
      </c>
      <c r="S22" s="161">
        <v>190.6</v>
      </c>
      <c r="T22" s="161">
        <v>197</v>
      </c>
      <c r="U22" s="162"/>
    </row>
    <row r="23" spans="1:22">
      <c r="A23" s="168" t="s">
        <v>112</v>
      </c>
      <c r="B23" s="162">
        <v>87</v>
      </c>
      <c r="C23" s="162">
        <v>85</v>
      </c>
      <c r="D23" s="162">
        <v>89</v>
      </c>
      <c r="E23" s="162">
        <v>98.3</v>
      </c>
      <c r="F23" s="162">
        <v>100.3</v>
      </c>
      <c r="G23" s="162">
        <v>117.7</v>
      </c>
      <c r="H23" s="162">
        <v>103.4</v>
      </c>
      <c r="I23" s="162">
        <v>110.5</v>
      </c>
      <c r="J23" s="162">
        <v>101.3</v>
      </c>
      <c r="K23" s="162">
        <v>107.5</v>
      </c>
      <c r="L23" s="162">
        <v>114.6</v>
      </c>
      <c r="M23" s="162">
        <v>104.4</v>
      </c>
      <c r="N23" s="162">
        <v>102.4</v>
      </c>
      <c r="O23" s="162">
        <v>105.4</v>
      </c>
      <c r="P23" s="162">
        <v>108.5</v>
      </c>
      <c r="Q23" s="162">
        <v>109.5</v>
      </c>
      <c r="R23" s="162">
        <v>103.4</v>
      </c>
      <c r="S23" s="162">
        <v>101.3</v>
      </c>
      <c r="T23" s="162">
        <v>99.3</v>
      </c>
      <c r="U23" s="162"/>
    </row>
    <row r="24" spans="1:22">
      <c r="A24" s="168" t="s">
        <v>121</v>
      </c>
      <c r="B24" s="162">
        <v>90.2</v>
      </c>
      <c r="C24" s="162">
        <v>92.3</v>
      </c>
      <c r="D24" s="162">
        <v>96.6</v>
      </c>
      <c r="E24" s="162">
        <v>100.6</v>
      </c>
      <c r="F24" s="162">
        <v>101</v>
      </c>
      <c r="G24" s="162">
        <v>107.7</v>
      </c>
      <c r="H24" s="162">
        <v>102.9</v>
      </c>
      <c r="I24" s="162">
        <v>106.6</v>
      </c>
      <c r="J24" s="162">
        <v>100.8</v>
      </c>
      <c r="K24" s="162">
        <v>101.3</v>
      </c>
      <c r="L24" s="162">
        <v>103.3</v>
      </c>
      <c r="M24" s="162">
        <v>100</v>
      </c>
      <c r="N24" s="162">
        <v>97.4</v>
      </c>
      <c r="O24" s="162">
        <v>97.7</v>
      </c>
      <c r="P24" s="162">
        <v>96.9</v>
      </c>
      <c r="Q24" s="162">
        <v>96</v>
      </c>
      <c r="R24" s="162">
        <v>94.1</v>
      </c>
      <c r="S24" s="162">
        <v>92.3</v>
      </c>
      <c r="T24" s="162">
        <v>91.9</v>
      </c>
      <c r="U24" s="162"/>
    </row>
    <row r="25" spans="1:22">
      <c r="A25" s="168" t="s">
        <v>116</v>
      </c>
      <c r="B25" s="162">
        <v>83.8</v>
      </c>
      <c r="C25" s="162">
        <v>83.3</v>
      </c>
      <c r="D25" s="162">
        <v>88.6</v>
      </c>
      <c r="E25" s="162">
        <v>93.9</v>
      </c>
      <c r="F25" s="162">
        <v>97.2</v>
      </c>
      <c r="G25" s="162">
        <v>117.7</v>
      </c>
      <c r="H25" s="162">
        <v>108.1</v>
      </c>
      <c r="I25" s="162">
        <v>105.3</v>
      </c>
      <c r="J25" s="162">
        <v>109.6</v>
      </c>
      <c r="K25" s="162">
        <v>112.4</v>
      </c>
      <c r="L25" s="162">
        <v>113.4</v>
      </c>
      <c r="M25" s="162">
        <v>112.9</v>
      </c>
      <c r="N25" s="162">
        <v>117.1</v>
      </c>
      <c r="O25" s="162">
        <v>119.6</v>
      </c>
      <c r="P25" s="162">
        <v>122.9</v>
      </c>
      <c r="Q25" s="162">
        <v>126.5</v>
      </c>
      <c r="R25" s="162">
        <v>124.4</v>
      </c>
      <c r="S25" s="162">
        <v>123.7</v>
      </c>
      <c r="T25" s="162">
        <v>125.5</v>
      </c>
      <c r="U25" s="162"/>
    </row>
    <row r="26" spans="1:22">
      <c r="A26" s="163" t="s">
        <v>118</v>
      </c>
      <c r="B26" s="164">
        <v>82.5</v>
      </c>
      <c r="C26" s="164">
        <v>86.5</v>
      </c>
      <c r="D26" s="164">
        <v>92</v>
      </c>
      <c r="E26" s="164">
        <v>97.1</v>
      </c>
      <c r="F26" s="164">
        <v>100.7</v>
      </c>
      <c r="G26" s="164">
        <v>109</v>
      </c>
      <c r="H26" s="164">
        <v>107.3</v>
      </c>
      <c r="I26" s="164">
        <v>111.2</v>
      </c>
      <c r="J26" s="164">
        <v>115.2</v>
      </c>
      <c r="K26" s="164">
        <v>110.5</v>
      </c>
      <c r="L26" s="164">
        <v>112.3</v>
      </c>
      <c r="M26" s="164">
        <v>110</v>
      </c>
      <c r="N26" s="164">
        <v>111.8</v>
      </c>
      <c r="O26" s="164">
        <v>118</v>
      </c>
      <c r="P26" s="164">
        <v>124.8</v>
      </c>
      <c r="Q26" s="164">
        <v>128.6</v>
      </c>
      <c r="R26" s="164">
        <v>123.4</v>
      </c>
      <c r="S26" s="164">
        <v>123.8</v>
      </c>
      <c r="T26" s="164">
        <v>123.3</v>
      </c>
      <c r="U26" s="162"/>
    </row>
    <row r="27" spans="1:22">
      <c r="A27" s="163" t="s">
        <v>120</v>
      </c>
      <c r="B27" s="164">
        <v>79.400000000000006</v>
      </c>
      <c r="C27" s="164">
        <v>80.97999999999999</v>
      </c>
      <c r="D27" s="164">
        <v>87.240000000000009</v>
      </c>
      <c r="E27" s="164">
        <v>94.820000000000007</v>
      </c>
      <c r="F27" s="164">
        <v>98.54</v>
      </c>
      <c r="G27" s="164">
        <v>112.98000000000002</v>
      </c>
      <c r="H27" s="164">
        <v>108.32000000000001</v>
      </c>
      <c r="I27" s="164">
        <v>112.14000000000001</v>
      </c>
      <c r="J27" s="164">
        <v>112.64000000000001</v>
      </c>
      <c r="K27" s="164">
        <v>115.32000000000002</v>
      </c>
      <c r="L27" s="164">
        <v>118.70000000000002</v>
      </c>
      <c r="M27" s="164">
        <v>116.86</v>
      </c>
      <c r="N27" s="164">
        <v>119.00000000000001</v>
      </c>
      <c r="O27" s="164">
        <v>123.82000000000002</v>
      </c>
      <c r="P27" s="164">
        <v>127.74</v>
      </c>
      <c r="Q27" s="164">
        <v>130.38000000000002</v>
      </c>
      <c r="R27" s="164">
        <v>127.46000000000001</v>
      </c>
      <c r="S27" s="164">
        <v>126.34</v>
      </c>
      <c r="T27" s="164">
        <v>127.4</v>
      </c>
      <c r="U27" s="162"/>
    </row>
    <row r="28" spans="1:22">
      <c r="A28" s="163" t="s">
        <v>122</v>
      </c>
      <c r="B28" s="164">
        <v>79.2</v>
      </c>
      <c r="C28" s="164">
        <v>80.8</v>
      </c>
      <c r="D28" s="164">
        <v>87</v>
      </c>
      <c r="E28" s="164">
        <v>94.6</v>
      </c>
      <c r="F28" s="164">
        <v>98.3</v>
      </c>
      <c r="G28" s="164">
        <v>112.7</v>
      </c>
      <c r="H28" s="164">
        <v>108.1</v>
      </c>
      <c r="I28" s="164">
        <v>111.9</v>
      </c>
      <c r="J28" s="164">
        <v>112.4</v>
      </c>
      <c r="K28" s="164">
        <v>115</v>
      </c>
      <c r="L28" s="164">
        <v>118.4</v>
      </c>
      <c r="M28" s="164">
        <v>116.6</v>
      </c>
      <c r="N28" s="164">
        <v>118.7</v>
      </c>
      <c r="O28" s="164">
        <v>123.5</v>
      </c>
      <c r="P28" s="164">
        <v>127.4</v>
      </c>
      <c r="Q28" s="164">
        <v>130.1</v>
      </c>
      <c r="R28" s="164">
        <v>127.2</v>
      </c>
      <c r="S28" s="164">
        <v>126</v>
      </c>
      <c r="T28" s="164">
        <v>127.1</v>
      </c>
      <c r="U28" s="162"/>
    </row>
    <row r="29" spans="1:22">
      <c r="B29" s="162"/>
      <c r="C29" s="162"/>
      <c r="D29" s="162"/>
      <c r="E29" s="162"/>
      <c r="F29" s="162"/>
      <c r="G29" s="162"/>
      <c r="H29" s="161" t="s">
        <v>140</v>
      </c>
      <c r="I29" s="161">
        <f>I28</f>
        <v>111.9</v>
      </c>
      <c r="J29" s="161">
        <f t="shared" ref="J29:P29" si="0">J28</f>
        <v>112.4</v>
      </c>
      <c r="K29" s="161">
        <f t="shared" si="0"/>
        <v>115</v>
      </c>
      <c r="L29" s="161">
        <f t="shared" si="0"/>
        <v>118.4</v>
      </c>
      <c r="M29" s="161">
        <f t="shared" si="0"/>
        <v>116.6</v>
      </c>
      <c r="N29" s="161">
        <f t="shared" si="0"/>
        <v>118.7</v>
      </c>
      <c r="O29" s="161">
        <f t="shared" si="0"/>
        <v>123.5</v>
      </c>
      <c r="P29" s="161">
        <f t="shared" si="0"/>
        <v>127.4</v>
      </c>
      <c r="Q29" s="161">
        <f>Q28</f>
        <v>130.1</v>
      </c>
      <c r="R29" s="161">
        <f>R28</f>
        <v>127.2</v>
      </c>
      <c r="S29" s="161">
        <f>S28</f>
        <v>126</v>
      </c>
      <c r="T29" s="161"/>
      <c r="U29" s="162"/>
    </row>
    <row r="30" spans="1:22">
      <c r="B30" s="162"/>
      <c r="C30" s="162"/>
      <c r="D30" s="162"/>
      <c r="E30" s="162"/>
      <c r="F30" s="162"/>
      <c r="G30" s="162"/>
      <c r="H30" s="169" t="s">
        <v>141</v>
      </c>
      <c r="I30" s="169"/>
      <c r="J30" s="169"/>
      <c r="K30" s="169"/>
      <c r="L30" s="169"/>
      <c r="M30" s="169">
        <v>113.61412679809015</v>
      </c>
      <c r="N30" s="169">
        <v>114.54107208118127</v>
      </c>
      <c r="O30" s="169">
        <v>115.9</v>
      </c>
      <c r="P30" s="169">
        <v>117.6</v>
      </c>
      <c r="Q30" s="169">
        <v>119.4</v>
      </c>
      <c r="R30" s="169">
        <v>121.4</v>
      </c>
      <c r="S30" s="169"/>
      <c r="T30" s="169"/>
      <c r="U30" s="162"/>
    </row>
    <row r="31" spans="1:22">
      <c r="I31" s="162"/>
      <c r="J31" s="162"/>
      <c r="K31" s="162"/>
      <c r="L31" s="162"/>
      <c r="M31" s="162"/>
      <c r="N31" s="162"/>
      <c r="O31" s="162"/>
      <c r="P31" s="162"/>
      <c r="Q31" s="162"/>
      <c r="R31" s="162"/>
    </row>
    <row r="32" spans="1:22">
      <c r="I32" s="162"/>
      <c r="J32" s="162"/>
      <c r="K32" s="162"/>
      <c r="L32" s="162"/>
      <c r="M32" s="162"/>
      <c r="N32" s="162"/>
      <c r="O32" s="162"/>
      <c r="P32" s="162"/>
      <c r="Q32" s="162"/>
      <c r="R32" s="162"/>
    </row>
    <row r="58" spans="6:14">
      <c r="F58" s="170" t="s">
        <v>726</v>
      </c>
      <c r="N58" s="170" t="s">
        <v>727</v>
      </c>
    </row>
    <row r="74" spans="6:14">
      <c r="F74" s="171" t="s">
        <v>215</v>
      </c>
      <c r="G74" s="172"/>
      <c r="H74" s="172"/>
      <c r="I74" s="172"/>
      <c r="J74" s="172"/>
      <c r="K74" s="172"/>
      <c r="L74" s="172"/>
      <c r="M74" s="172"/>
      <c r="N74" s="171" t="s">
        <v>215</v>
      </c>
    </row>
  </sheetData>
  <pageMargins left="0.70866141732283472" right="0.70866141732283472" top="0.78740157480314965" bottom="0.78740157480314965" header="0.31496062992125984" footer="0.31496062992125984"/>
  <pageSetup paperSize="9"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54"/>
  <sheetViews>
    <sheetView topLeftCell="P1" zoomScale="90" zoomScaleNormal="90" workbookViewId="0">
      <selection activeCell="AL38" sqref="AL38"/>
    </sheetView>
  </sheetViews>
  <sheetFormatPr baseColWidth="10" defaultRowHeight="12.75"/>
  <cols>
    <col min="1" max="16384" width="11.42578125" style="69"/>
  </cols>
  <sheetData>
    <row r="2" spans="1:34">
      <c r="P2" s="70" t="s">
        <v>249</v>
      </c>
      <c r="X2" s="70" t="s">
        <v>250</v>
      </c>
      <c r="AH2" s="70" t="s">
        <v>252</v>
      </c>
    </row>
    <row r="3" spans="1:34">
      <c r="B3" s="69" t="s">
        <v>28</v>
      </c>
      <c r="C3" s="69" t="s">
        <v>167</v>
      </c>
      <c r="E3" s="70" t="s">
        <v>247</v>
      </c>
      <c r="F3" s="70" t="s">
        <v>139</v>
      </c>
      <c r="G3" s="70" t="s">
        <v>27</v>
      </c>
      <c r="H3" s="70" t="s">
        <v>33</v>
      </c>
      <c r="I3" s="70" t="s">
        <v>32</v>
      </c>
      <c r="J3" s="70" t="s">
        <v>0</v>
      </c>
      <c r="K3" s="70" t="s">
        <v>248</v>
      </c>
      <c r="L3" s="70" t="s">
        <v>34</v>
      </c>
    </row>
    <row r="4" spans="1:34">
      <c r="A4" s="71">
        <v>34973</v>
      </c>
      <c r="B4" s="69">
        <v>38.6</v>
      </c>
      <c r="C4" s="72">
        <f>AVERAGE(B$4:B54)</f>
        <v>44.276470588235291</v>
      </c>
      <c r="D4" s="72">
        <f>AVERAGE(B$23:B54)</f>
        <v>58.671874999999986</v>
      </c>
      <c r="E4" s="69">
        <v>43.7</v>
      </c>
      <c r="F4" s="69">
        <v>51.099999999999994</v>
      </c>
      <c r="G4" s="69">
        <v>41.5</v>
      </c>
      <c r="H4" s="69">
        <v>44.3</v>
      </c>
      <c r="I4" s="69">
        <v>26.100000000000009</v>
      </c>
      <c r="J4" s="69">
        <v>32</v>
      </c>
      <c r="K4" s="69">
        <v>48.699999999999989</v>
      </c>
      <c r="L4" s="69">
        <v>17.399999999999999</v>
      </c>
    </row>
    <row r="5" spans="1:34">
      <c r="A5" s="71">
        <v>35156</v>
      </c>
      <c r="B5" s="69">
        <v>21.1</v>
      </c>
      <c r="C5" s="72">
        <f>AVERAGE(B$4:B55)</f>
        <v>44.276470588235291</v>
      </c>
      <c r="D5" s="72">
        <f>AVERAGE(B$23:B55)</f>
        <v>58.671874999999986</v>
      </c>
      <c r="E5" s="69">
        <v>35</v>
      </c>
      <c r="F5" s="69">
        <v>12.100000000000001</v>
      </c>
      <c r="G5" s="69">
        <v>28.799999999999997</v>
      </c>
      <c r="H5" s="69">
        <v>24.199999999999996</v>
      </c>
      <c r="I5" s="69">
        <v>-17.899999999999999</v>
      </c>
      <c r="J5" s="69">
        <v>27.9</v>
      </c>
      <c r="K5" s="69">
        <v>45.099999999999994</v>
      </c>
      <c r="L5" s="69">
        <v>8.9000000000000057</v>
      </c>
    </row>
    <row r="6" spans="1:34">
      <c r="A6" s="71">
        <v>35339</v>
      </c>
      <c r="B6" s="69">
        <v>12</v>
      </c>
      <c r="C6" s="72">
        <f>AVERAGE(B$4:B56)</f>
        <v>44.276470588235291</v>
      </c>
      <c r="D6" s="72">
        <f>AVERAGE(B$23:B56)</f>
        <v>58.671874999999986</v>
      </c>
      <c r="E6" s="69">
        <v>13</v>
      </c>
      <c r="F6" s="69">
        <v>21</v>
      </c>
      <c r="G6" s="69">
        <v>23</v>
      </c>
      <c r="H6" s="69">
        <v>2</v>
      </c>
      <c r="I6" s="69">
        <v>-1</v>
      </c>
      <c r="J6" s="69">
        <v>19</v>
      </c>
      <c r="K6" s="69">
        <v>42</v>
      </c>
      <c r="L6" s="69">
        <v>-13</v>
      </c>
    </row>
    <row r="7" spans="1:34">
      <c r="A7" s="71">
        <v>35521</v>
      </c>
      <c r="B7" s="72">
        <v>9</v>
      </c>
      <c r="C7" s="72">
        <f>AVERAGE(B$4:B57)</f>
        <v>44.276470588235291</v>
      </c>
      <c r="D7" s="72">
        <f>AVERAGE(B$23:B57)</f>
        <v>58.671874999999986</v>
      </c>
      <c r="E7" s="69">
        <v>13</v>
      </c>
      <c r="F7" s="69">
        <v>1</v>
      </c>
      <c r="G7" s="69">
        <v>35</v>
      </c>
      <c r="H7" s="69">
        <v>28</v>
      </c>
      <c r="I7" s="69">
        <v>-31</v>
      </c>
      <c r="J7" s="69">
        <v>12</v>
      </c>
      <c r="K7" s="69">
        <v>36</v>
      </c>
      <c r="L7" s="69">
        <v>-31</v>
      </c>
    </row>
    <row r="8" spans="1:34">
      <c r="A8" s="71">
        <v>35704</v>
      </c>
      <c r="B8" s="72">
        <v>21</v>
      </c>
      <c r="C8" s="72">
        <f>AVERAGE(B$4:B58)</f>
        <v>44.276470588235291</v>
      </c>
      <c r="D8" s="72">
        <f>AVERAGE(B$23:B58)</f>
        <v>58.671874999999986</v>
      </c>
      <c r="E8" s="69">
        <v>19</v>
      </c>
      <c r="F8" s="69">
        <v>39</v>
      </c>
      <c r="G8" s="69">
        <v>45</v>
      </c>
      <c r="H8" s="69">
        <v>15</v>
      </c>
      <c r="I8" s="69">
        <v>-13</v>
      </c>
      <c r="J8" s="69">
        <v>1</v>
      </c>
      <c r="K8" s="69">
        <v>35</v>
      </c>
      <c r="L8" s="69">
        <v>-6</v>
      </c>
    </row>
    <row r="9" spans="1:34">
      <c r="A9" s="71">
        <v>35886</v>
      </c>
      <c r="B9" s="72">
        <v>25</v>
      </c>
      <c r="C9" s="72">
        <f>AVERAGE(B$4:B59)</f>
        <v>44.276470588235291</v>
      </c>
      <c r="D9" s="72">
        <f>AVERAGE(B$23:B59)</f>
        <v>58.671874999999986</v>
      </c>
      <c r="E9" s="69">
        <v>45</v>
      </c>
      <c r="F9" s="69">
        <v>47</v>
      </c>
      <c r="G9" s="69">
        <v>46</v>
      </c>
      <c r="H9" s="69">
        <v>41</v>
      </c>
      <c r="I9" s="69">
        <v>-28</v>
      </c>
      <c r="J9" s="69">
        <v>8</v>
      </c>
      <c r="K9" s="69">
        <v>44</v>
      </c>
      <c r="L9" s="69">
        <v>-5</v>
      </c>
    </row>
    <row r="10" spans="1:34">
      <c r="A10" s="71">
        <v>36069</v>
      </c>
      <c r="B10" s="72">
        <v>27</v>
      </c>
      <c r="C10" s="72">
        <f>AVERAGE(B$4:B60)</f>
        <v>44.276470588235291</v>
      </c>
      <c r="D10" s="72">
        <f>AVERAGE(B$23:B60)</f>
        <v>58.671874999999986</v>
      </c>
      <c r="E10" s="69">
        <v>41</v>
      </c>
      <c r="F10" s="69">
        <v>49</v>
      </c>
      <c r="G10" s="69">
        <v>39</v>
      </c>
      <c r="H10" s="69">
        <v>21</v>
      </c>
      <c r="I10" s="69">
        <v>-11</v>
      </c>
      <c r="J10" s="69">
        <v>10</v>
      </c>
      <c r="K10" s="69">
        <v>49</v>
      </c>
      <c r="L10" s="69">
        <v>-5</v>
      </c>
    </row>
    <row r="11" spans="1:34">
      <c r="A11" s="71">
        <v>36251</v>
      </c>
      <c r="B11" s="72">
        <v>21</v>
      </c>
      <c r="C11" s="72">
        <f>AVERAGE(B$4:B61)</f>
        <v>44.276470588235291</v>
      </c>
      <c r="D11" s="72">
        <f>AVERAGE(B$23:B61)</f>
        <v>58.671874999999986</v>
      </c>
      <c r="E11" s="69">
        <v>45</v>
      </c>
      <c r="F11" s="69">
        <v>30</v>
      </c>
      <c r="G11" s="69">
        <v>34.700000000000003</v>
      </c>
      <c r="H11" s="69">
        <v>9.3999999999999986</v>
      </c>
      <c r="I11" s="69">
        <v>-26</v>
      </c>
      <c r="J11" s="69">
        <v>10</v>
      </c>
      <c r="K11" s="69">
        <v>57</v>
      </c>
      <c r="L11" s="69">
        <v>-9</v>
      </c>
    </row>
    <row r="12" spans="1:34">
      <c r="A12" s="71">
        <v>36434</v>
      </c>
      <c r="B12" s="72">
        <v>23.000000000000007</v>
      </c>
      <c r="C12" s="72">
        <f>AVERAGE(B$4:B62)</f>
        <v>44.276470588235291</v>
      </c>
      <c r="D12" s="72">
        <f>AVERAGE(B$23:B62)</f>
        <v>58.671874999999986</v>
      </c>
      <c r="E12" s="69">
        <v>44.2</v>
      </c>
      <c r="F12" s="69">
        <v>38.400000000000006</v>
      </c>
      <c r="G12" s="69">
        <v>40.9</v>
      </c>
      <c r="H12" s="69">
        <v>21.299999999999997</v>
      </c>
      <c r="I12" s="69">
        <v>-7</v>
      </c>
      <c r="J12" s="69">
        <v>14.600000000000001</v>
      </c>
      <c r="K12" s="69">
        <v>42.600000000000009</v>
      </c>
      <c r="L12" s="69">
        <v>-16.399999999999999</v>
      </c>
    </row>
    <row r="13" spans="1:34">
      <c r="A13" s="71">
        <v>36617</v>
      </c>
      <c r="B13" s="72">
        <v>29.100000000000009</v>
      </c>
      <c r="C13" s="72">
        <f>AVERAGE(B$4:B63)</f>
        <v>44.276470588235291</v>
      </c>
      <c r="D13" s="72">
        <f>AVERAGE(B$23:B63)</f>
        <v>58.671874999999986</v>
      </c>
      <c r="E13" s="69">
        <v>62.199999999999996</v>
      </c>
      <c r="F13" s="69">
        <v>47.2</v>
      </c>
      <c r="G13" s="69">
        <v>50</v>
      </c>
      <c r="H13" s="69">
        <v>21.900000000000006</v>
      </c>
      <c r="I13" s="69">
        <v>-18.799999999999997</v>
      </c>
      <c r="J13" s="69">
        <v>32.400000000000013</v>
      </c>
      <c r="K13" s="69">
        <v>45</v>
      </c>
      <c r="L13" s="69">
        <v>-10.999999999999993</v>
      </c>
    </row>
    <row r="14" spans="1:34">
      <c r="A14" s="71">
        <v>36800</v>
      </c>
      <c r="B14" s="72">
        <v>31.699999999999996</v>
      </c>
      <c r="C14" s="72">
        <f>AVERAGE(B$4:B64)</f>
        <v>44.276470588235291</v>
      </c>
      <c r="D14" s="72">
        <f>AVERAGE(B$23:B64)</f>
        <v>58.671874999999986</v>
      </c>
      <c r="E14" s="69">
        <v>55.1</v>
      </c>
      <c r="F14" s="69">
        <v>59.7</v>
      </c>
      <c r="G14" s="69">
        <v>66.600000000000009</v>
      </c>
      <c r="H14" s="69">
        <v>17.400000000000006</v>
      </c>
      <c r="I14" s="69">
        <v>-10.299999999999997</v>
      </c>
      <c r="J14" s="69">
        <v>30.700000000000003</v>
      </c>
      <c r="K14" s="69">
        <v>40.9</v>
      </c>
      <c r="L14" s="69">
        <v>-11.699999999999996</v>
      </c>
    </row>
    <row r="15" spans="1:34">
      <c r="A15" s="71">
        <v>36982</v>
      </c>
      <c r="B15" s="72">
        <v>33.5</v>
      </c>
      <c r="C15" s="72">
        <f>AVERAGE(B$4:B65)</f>
        <v>44.276470588235291</v>
      </c>
      <c r="D15" s="72">
        <f>AVERAGE(B$23:B65)</f>
        <v>58.671874999999986</v>
      </c>
      <c r="E15" s="69">
        <v>72.5</v>
      </c>
      <c r="F15" s="69">
        <v>56.9</v>
      </c>
      <c r="G15" s="69">
        <v>59.300000000000004</v>
      </c>
      <c r="H15" s="69">
        <v>13.199999999999996</v>
      </c>
      <c r="I15" s="69">
        <v>-10.399999999999999</v>
      </c>
      <c r="J15" s="69">
        <v>30.700000000000003</v>
      </c>
      <c r="K15" s="69">
        <v>53.2</v>
      </c>
      <c r="L15" s="69">
        <v>-13.300000000000011</v>
      </c>
    </row>
    <row r="16" spans="1:34">
      <c r="A16" s="71">
        <v>37165</v>
      </c>
      <c r="B16" s="72">
        <v>23.9</v>
      </c>
      <c r="C16" s="72">
        <f>AVERAGE(B$4:B66)</f>
        <v>44.276470588235291</v>
      </c>
      <c r="D16" s="72">
        <f>AVERAGE(B$23:B66)</f>
        <v>58.671874999999986</v>
      </c>
      <c r="E16" s="69">
        <v>43.1</v>
      </c>
      <c r="F16" s="69">
        <v>39.399999999999991</v>
      </c>
      <c r="G16" s="69">
        <v>39.699999999999996</v>
      </c>
      <c r="H16" s="69">
        <v>38.200000000000003</v>
      </c>
      <c r="I16" s="69">
        <v>-17.300000000000004</v>
      </c>
      <c r="J16" s="69">
        <v>-2.2000000000000028</v>
      </c>
      <c r="K16" s="69">
        <v>38.399999999999991</v>
      </c>
      <c r="L16" s="69">
        <v>9.5999999999999943</v>
      </c>
    </row>
    <row r="17" spans="1:34">
      <c r="A17" s="71">
        <v>37347</v>
      </c>
      <c r="B17" s="72">
        <v>8.7999999999999972</v>
      </c>
      <c r="C17" s="72">
        <f>AVERAGE(B$4:B67)</f>
        <v>44.276470588235291</v>
      </c>
      <c r="D17" s="72">
        <f>AVERAGE(B$23:B67)</f>
        <v>58.671874999999986</v>
      </c>
      <c r="E17" s="69">
        <v>36.300000000000004</v>
      </c>
      <c r="F17" s="69">
        <v>5.8999999999999915</v>
      </c>
      <c r="G17" s="69">
        <v>12.600000000000001</v>
      </c>
      <c r="H17" s="69">
        <v>17.399999999999999</v>
      </c>
      <c r="I17" s="69">
        <v>-31.800000000000004</v>
      </c>
      <c r="J17" s="69">
        <v>-5.0000000000000071</v>
      </c>
      <c r="K17" s="69">
        <v>26.5</v>
      </c>
      <c r="L17" s="69">
        <v>6</v>
      </c>
      <c r="P17" s="67" t="s">
        <v>217</v>
      </c>
      <c r="X17" s="67" t="s">
        <v>217</v>
      </c>
      <c r="AH17" s="67" t="s">
        <v>217</v>
      </c>
    </row>
    <row r="18" spans="1:34">
      <c r="A18" s="71">
        <v>37530</v>
      </c>
      <c r="B18" s="72">
        <v>-2.1000000000000014</v>
      </c>
      <c r="C18" s="72">
        <f>AVERAGE(B$4:B68)</f>
        <v>44.276470588235291</v>
      </c>
      <c r="D18" s="72">
        <f>AVERAGE(B$23:B68)</f>
        <v>58.671874999999986</v>
      </c>
      <c r="E18" s="69">
        <v>27.800000000000004</v>
      </c>
      <c r="F18" s="69">
        <v>4.7999999999999972</v>
      </c>
      <c r="G18" s="69">
        <v>6.5999999999999943</v>
      </c>
      <c r="H18" s="69">
        <v>18.799999999999997</v>
      </c>
      <c r="I18" s="69">
        <v>-26.9</v>
      </c>
      <c r="J18" s="69">
        <v>-26</v>
      </c>
      <c r="K18" s="69">
        <v>8.8999999999999986</v>
      </c>
      <c r="L18" s="69">
        <v>-25.400000000000006</v>
      </c>
    </row>
    <row r="19" spans="1:34">
      <c r="A19" s="71">
        <v>37712</v>
      </c>
      <c r="B19" s="72">
        <v>-5.2000000000000028</v>
      </c>
      <c r="C19" s="72">
        <f>AVERAGE(B$4:B69)</f>
        <v>44.276470588235291</v>
      </c>
      <c r="D19" s="72">
        <f>AVERAGE(B$23:B69)</f>
        <v>58.671874999999986</v>
      </c>
      <c r="E19" s="69">
        <v>30.199999999999996</v>
      </c>
      <c r="F19" s="69">
        <v>-2</v>
      </c>
      <c r="G19" s="69">
        <v>-3.3999999999999986</v>
      </c>
      <c r="H19" s="69">
        <v>-1.2999999999999972</v>
      </c>
      <c r="I19" s="69">
        <v>-40</v>
      </c>
      <c r="J19" s="69">
        <v>-23.1</v>
      </c>
      <c r="K19" s="69">
        <v>11.799999999999997</v>
      </c>
      <c r="L19" s="69">
        <v>-26</v>
      </c>
    </row>
    <row r="20" spans="1:34">
      <c r="A20" s="71">
        <v>37895</v>
      </c>
      <c r="B20" s="72">
        <v>10.299999999999997</v>
      </c>
      <c r="C20" s="72">
        <f>AVERAGE(B$4:B70)</f>
        <v>44.276470588235291</v>
      </c>
      <c r="D20" s="72">
        <f>AVERAGE(B$23:B70)</f>
        <v>58.671874999999986</v>
      </c>
      <c r="E20" s="69">
        <v>34.400000000000006</v>
      </c>
      <c r="F20" s="69">
        <v>10.200000000000003</v>
      </c>
      <c r="G20" s="69">
        <v>9.2999999999999972</v>
      </c>
      <c r="H20" s="69">
        <v>19.299999999999997</v>
      </c>
      <c r="I20" s="69">
        <v>-18</v>
      </c>
      <c r="J20" s="69">
        <v>4.1000000000000014</v>
      </c>
      <c r="K20" s="69">
        <v>27.699999999999996</v>
      </c>
      <c r="L20" s="69">
        <v>-28.9</v>
      </c>
    </row>
    <row r="21" spans="1:34">
      <c r="A21" s="71">
        <v>38078</v>
      </c>
      <c r="B21" s="72">
        <v>22.6</v>
      </c>
      <c r="C21" s="72">
        <f>AVERAGE(B$4:B71)</f>
        <v>44.276470588235291</v>
      </c>
      <c r="D21" s="72">
        <f>AVERAGE(B$23:B71)</f>
        <v>58.671874999999986</v>
      </c>
      <c r="E21" s="69">
        <v>44.699999999999996</v>
      </c>
      <c r="F21" s="69">
        <v>29.400000000000006</v>
      </c>
      <c r="G21" s="69">
        <v>43.599999999999994</v>
      </c>
      <c r="H21" s="69">
        <v>17.5</v>
      </c>
      <c r="I21" s="69">
        <v>-6.6000000000000014</v>
      </c>
      <c r="J21" s="69">
        <v>15.899999999999999</v>
      </c>
      <c r="K21" s="69">
        <v>35.799999999999997</v>
      </c>
      <c r="L21" s="69">
        <v>-25.29999999999999</v>
      </c>
      <c r="X21" s="70" t="s">
        <v>251</v>
      </c>
      <c r="AH21" s="70" t="s">
        <v>253</v>
      </c>
    </row>
    <row r="22" spans="1:34">
      <c r="A22" s="71">
        <v>38261</v>
      </c>
      <c r="B22" s="72">
        <v>30.300000000000004</v>
      </c>
      <c r="C22" s="72">
        <f>AVERAGE(B$4:B72)</f>
        <v>44.276470588235291</v>
      </c>
      <c r="D22" s="72">
        <f>AVERAGE(B$23:B72)</f>
        <v>58.671874999999986</v>
      </c>
      <c r="E22" s="69">
        <v>48.3</v>
      </c>
      <c r="F22" s="69">
        <v>46.8</v>
      </c>
      <c r="G22" s="69">
        <v>45.4</v>
      </c>
      <c r="H22" s="69">
        <v>18.399999999999999</v>
      </c>
      <c r="I22" s="69">
        <v>5.7999999999999972</v>
      </c>
      <c r="J22" s="69">
        <v>15.099999999999994</v>
      </c>
      <c r="K22" s="69">
        <v>37</v>
      </c>
      <c r="L22" s="69">
        <v>1.2999999999999972</v>
      </c>
    </row>
    <row r="23" spans="1:34">
      <c r="A23" s="71">
        <v>38443</v>
      </c>
      <c r="B23" s="72">
        <v>31.300000000000004</v>
      </c>
      <c r="C23" s="72">
        <f>AVERAGE(B$4:B73)</f>
        <v>44.276470588235291</v>
      </c>
      <c r="D23" s="72">
        <f>AVERAGE(B$23:B73)</f>
        <v>58.671874999999986</v>
      </c>
      <c r="E23" s="69">
        <v>51.899999999999991</v>
      </c>
      <c r="F23" s="69">
        <v>52.9</v>
      </c>
      <c r="G23" s="69">
        <v>43.5</v>
      </c>
      <c r="H23" s="69">
        <v>26.1</v>
      </c>
      <c r="I23" s="69">
        <v>-17.399999999999999</v>
      </c>
      <c r="J23" s="69">
        <v>22.899999999999991</v>
      </c>
      <c r="K23" s="69">
        <v>36.400000000000006</v>
      </c>
      <c r="L23" s="69">
        <v>-3.5</v>
      </c>
    </row>
    <row r="24" spans="1:34">
      <c r="A24" s="71">
        <v>38626</v>
      </c>
      <c r="B24" s="72">
        <v>31.799999999999997</v>
      </c>
      <c r="C24" s="72">
        <f>AVERAGE(B$4:B74)</f>
        <v>44.276470588235291</v>
      </c>
      <c r="D24" s="72">
        <f>AVERAGE(B$23:B74)</f>
        <v>58.671874999999986</v>
      </c>
      <c r="E24" s="69">
        <v>45.8</v>
      </c>
      <c r="F24" s="69">
        <v>51.199999999999996</v>
      </c>
      <c r="G24" s="69">
        <v>44.599999999999994</v>
      </c>
      <c r="H24" s="69">
        <v>22.400000000000006</v>
      </c>
      <c r="I24" s="69">
        <v>-7.6000000000000014</v>
      </c>
      <c r="J24" s="69">
        <v>20.599999999999994</v>
      </c>
      <c r="K24" s="69">
        <v>45.2</v>
      </c>
      <c r="L24" s="69">
        <v>-6</v>
      </c>
    </row>
    <row r="25" spans="1:34">
      <c r="A25" s="71">
        <v>38808</v>
      </c>
      <c r="B25" s="72">
        <v>47.800000000000004</v>
      </c>
      <c r="C25" s="72">
        <f>AVERAGE(B$4:B75)</f>
        <v>44.276470588235291</v>
      </c>
      <c r="D25" s="72">
        <f>AVERAGE(B$23:B75)</f>
        <v>58.671874999999986</v>
      </c>
      <c r="E25" s="69">
        <v>59.3</v>
      </c>
      <c r="F25" s="69">
        <v>55.800000000000011</v>
      </c>
      <c r="G25" s="69">
        <v>65.699999999999989</v>
      </c>
      <c r="H25" s="69">
        <v>33.9</v>
      </c>
      <c r="I25" s="69">
        <v>23</v>
      </c>
      <c r="J25" s="69">
        <v>35.999999999999993</v>
      </c>
      <c r="K25" s="69">
        <v>66.500000000000014</v>
      </c>
      <c r="L25" s="69">
        <v>10.199999999999996</v>
      </c>
    </row>
    <row r="26" spans="1:34">
      <c r="A26" s="71">
        <v>38991</v>
      </c>
      <c r="B26" s="72">
        <v>62.199999999999996</v>
      </c>
      <c r="C26" s="72">
        <f>AVERAGE(B$4:B76)</f>
        <v>44.276470588235291</v>
      </c>
      <c r="D26" s="72">
        <f>AVERAGE(B$23:B76)</f>
        <v>58.671874999999986</v>
      </c>
      <c r="E26" s="69">
        <v>66.599999999999994</v>
      </c>
      <c r="F26" s="69">
        <v>79.5</v>
      </c>
      <c r="G26" s="69">
        <v>75.199999999999989</v>
      </c>
      <c r="H26" s="69">
        <v>46</v>
      </c>
      <c r="I26" s="69">
        <v>52.599999999999994</v>
      </c>
      <c r="J26" s="69">
        <v>52.8</v>
      </c>
      <c r="K26" s="69">
        <v>62.8</v>
      </c>
      <c r="L26" s="69">
        <v>46.20000000000001</v>
      </c>
    </row>
    <row r="27" spans="1:34">
      <c r="A27" s="71">
        <v>39173</v>
      </c>
      <c r="B27" s="72">
        <v>68.900000000000006</v>
      </c>
      <c r="C27" s="72">
        <f>AVERAGE(B$4:B77)</f>
        <v>44.276470588235291</v>
      </c>
      <c r="D27" s="72">
        <f>AVERAGE(B$23:B77)</f>
        <v>58.671874999999986</v>
      </c>
      <c r="E27" s="69">
        <v>82.2</v>
      </c>
      <c r="F27" s="69">
        <v>83.7</v>
      </c>
      <c r="G27" s="69">
        <v>74.100000000000009</v>
      </c>
      <c r="H27" s="69">
        <v>48.900000000000006</v>
      </c>
      <c r="I27" s="69">
        <v>32.000000000000007</v>
      </c>
      <c r="J27" s="69">
        <v>60.199999999999989</v>
      </c>
      <c r="K27" s="69">
        <v>78.199999999999989</v>
      </c>
      <c r="L27" s="69">
        <v>54.699999999999989</v>
      </c>
    </row>
    <row r="28" spans="1:34">
      <c r="A28" s="71">
        <v>39356</v>
      </c>
      <c r="B28" s="72">
        <v>69.3</v>
      </c>
      <c r="C28" s="72">
        <f>AVERAGE(B$4:B78)</f>
        <v>44.276470588235291</v>
      </c>
      <c r="D28" s="72">
        <f>AVERAGE(B$23:B78)</f>
        <v>58.671874999999986</v>
      </c>
      <c r="E28" s="69">
        <v>74.400000000000006</v>
      </c>
      <c r="F28" s="69">
        <v>84.5</v>
      </c>
      <c r="G28" s="69">
        <v>86.1</v>
      </c>
      <c r="H28" s="69">
        <v>42.5</v>
      </c>
      <c r="I28" s="69">
        <v>47.300000000000004</v>
      </c>
      <c r="J28" s="69">
        <v>53.6</v>
      </c>
      <c r="K28" s="69">
        <v>75.800000000000011</v>
      </c>
      <c r="L28" s="69">
        <v>71.8</v>
      </c>
    </row>
    <row r="29" spans="1:34">
      <c r="A29" s="71">
        <v>39539</v>
      </c>
      <c r="B29" s="72">
        <v>69.7</v>
      </c>
      <c r="C29" s="72">
        <f>AVERAGE(B$4:B79)</f>
        <v>44.276470588235291</v>
      </c>
      <c r="D29" s="72">
        <f>AVERAGE(B$23:B79)</f>
        <v>58.671874999999986</v>
      </c>
      <c r="E29" s="69">
        <v>78</v>
      </c>
      <c r="F29" s="69">
        <v>86.100000000000009</v>
      </c>
      <c r="G29" s="69">
        <v>88</v>
      </c>
      <c r="H29" s="69">
        <v>39.5</v>
      </c>
      <c r="I29" s="69">
        <v>47.500000000000014</v>
      </c>
      <c r="J29" s="69">
        <v>57</v>
      </c>
      <c r="K29" s="69">
        <v>73.3</v>
      </c>
      <c r="L29" s="69">
        <v>71.2</v>
      </c>
    </row>
    <row r="30" spans="1:34">
      <c r="A30" s="71">
        <v>39722</v>
      </c>
      <c r="B30" s="72">
        <v>52.7</v>
      </c>
      <c r="C30" s="72">
        <f>AVERAGE(B$4:B80)</f>
        <v>44.276470588235291</v>
      </c>
      <c r="D30" s="72">
        <f>AVERAGE(B$23:B80)</f>
        <v>58.671874999999986</v>
      </c>
      <c r="E30" s="69">
        <v>68.3</v>
      </c>
      <c r="F30" s="69">
        <v>68.099999999999994</v>
      </c>
      <c r="G30" s="69">
        <v>67.400000000000006</v>
      </c>
      <c r="H30" s="69">
        <v>24.5</v>
      </c>
      <c r="I30" s="69">
        <v>31.999999999999993</v>
      </c>
      <c r="J30" s="69">
        <v>37.799999999999997</v>
      </c>
      <c r="K30" s="69">
        <v>63.3</v>
      </c>
      <c r="L30" s="69">
        <v>39.6</v>
      </c>
    </row>
    <row r="31" spans="1:34">
      <c r="A31" s="71">
        <v>39904</v>
      </c>
      <c r="B31" s="72">
        <v>5.7000000000000028</v>
      </c>
      <c r="C31" s="72">
        <f>AVERAGE(B$4:B81)</f>
        <v>44.276470588235291</v>
      </c>
      <c r="D31" s="72">
        <f>AVERAGE(B$23:B81)</f>
        <v>58.671874999999986</v>
      </c>
      <c r="E31" s="69">
        <v>-15.5</v>
      </c>
      <c r="F31" s="69">
        <v>-28.799999999999997</v>
      </c>
      <c r="G31" s="69">
        <v>-11.700000000000003</v>
      </c>
      <c r="H31" s="69">
        <v>32.599999999999994</v>
      </c>
      <c r="I31" s="69">
        <v>18.900000000000006</v>
      </c>
      <c r="J31" s="69">
        <v>12.199999999999996</v>
      </c>
      <c r="K31" s="69">
        <v>33.199999999999996</v>
      </c>
      <c r="L31" s="69">
        <v>-12.400000000000006</v>
      </c>
    </row>
    <row r="32" spans="1:34">
      <c r="A32" s="71">
        <v>40087</v>
      </c>
      <c r="B32" s="72">
        <v>14.000000000000007</v>
      </c>
      <c r="C32" s="72">
        <f>AVERAGE(B$4:B82)</f>
        <v>44.276470588235291</v>
      </c>
      <c r="D32" s="72">
        <f>AVERAGE(B$23:B82)</f>
        <v>58.671874999999986</v>
      </c>
      <c r="E32" s="69">
        <v>6.5000000000000071</v>
      </c>
      <c r="F32" s="69">
        <v>-30.099999999999987</v>
      </c>
      <c r="G32" s="69">
        <v>-1.6000000000000014</v>
      </c>
      <c r="H32" s="69">
        <v>41</v>
      </c>
      <c r="I32" s="69">
        <v>47.600000000000009</v>
      </c>
      <c r="J32" s="69">
        <v>22.5</v>
      </c>
      <c r="K32" s="69">
        <v>35.1</v>
      </c>
      <c r="L32" s="69">
        <v>0</v>
      </c>
    </row>
    <row r="33" spans="1:34">
      <c r="A33" s="71">
        <v>40269</v>
      </c>
      <c r="B33" s="72">
        <v>32.1</v>
      </c>
      <c r="C33" s="72">
        <f>AVERAGE(B$4:B83)</f>
        <v>44.276470588235291</v>
      </c>
      <c r="D33" s="72">
        <f>AVERAGE(B$23:B83)</f>
        <v>58.671874999999986</v>
      </c>
      <c r="E33" s="69">
        <v>54.2</v>
      </c>
      <c r="F33" s="69">
        <v>-1.8999999999999986</v>
      </c>
      <c r="G33" s="69">
        <v>55.2</v>
      </c>
      <c r="H33" s="69">
        <v>45.899999999999991</v>
      </c>
      <c r="I33" s="69">
        <v>21.9</v>
      </c>
      <c r="J33" s="69">
        <v>39</v>
      </c>
      <c r="K33" s="69">
        <v>47.300000000000004</v>
      </c>
      <c r="L33" s="69">
        <v>5.3999999999999986</v>
      </c>
    </row>
    <row r="34" spans="1:34">
      <c r="A34" s="71">
        <v>40452</v>
      </c>
      <c r="B34" s="72">
        <v>61.2</v>
      </c>
      <c r="C34" s="72">
        <f>AVERAGE(B$4:B84)</f>
        <v>44.276470588235291</v>
      </c>
      <c r="D34" s="72">
        <f>AVERAGE(B$23:B84)</f>
        <v>58.671874999999986</v>
      </c>
      <c r="E34" s="69">
        <v>69.3</v>
      </c>
      <c r="F34" s="69">
        <v>55.900000000000006</v>
      </c>
      <c r="G34" s="69">
        <v>61.300000000000004</v>
      </c>
      <c r="H34" s="69">
        <v>44.699999999999996</v>
      </c>
      <c r="I34" s="69">
        <v>60.099999999999987</v>
      </c>
      <c r="J34" s="69">
        <v>63.199999999999996</v>
      </c>
      <c r="K34" s="69">
        <v>73.2</v>
      </c>
      <c r="L34" s="69">
        <v>31.400000000000006</v>
      </c>
    </row>
    <row r="35" spans="1:34">
      <c r="A35" s="71">
        <v>40634</v>
      </c>
      <c r="B35" s="72">
        <v>73</v>
      </c>
      <c r="C35" s="72">
        <f>AVERAGE(B$4:B85)</f>
        <v>44.276470588235291</v>
      </c>
      <c r="D35" s="72">
        <f>AVERAGE(B$23:B85)</f>
        <v>58.671874999999986</v>
      </c>
      <c r="E35" s="69">
        <v>71.800000000000011</v>
      </c>
      <c r="F35" s="69">
        <v>81.400000000000006</v>
      </c>
      <c r="G35" s="69">
        <v>81.199999999999989</v>
      </c>
      <c r="H35" s="69">
        <v>46.000000000000007</v>
      </c>
      <c r="I35" s="69">
        <v>69.400000000000006</v>
      </c>
      <c r="J35" s="69">
        <v>75.099999999999994</v>
      </c>
      <c r="K35" s="69">
        <v>71.5</v>
      </c>
      <c r="L35" s="69">
        <v>70.000000000000014</v>
      </c>
      <c r="X35" s="67" t="s">
        <v>217</v>
      </c>
      <c r="AH35" s="67" t="s">
        <v>217</v>
      </c>
    </row>
    <row r="36" spans="1:34">
      <c r="A36" s="71">
        <v>40817</v>
      </c>
      <c r="B36" s="72">
        <v>72.8</v>
      </c>
      <c r="C36" s="72">
        <f>AVERAGE(B$4:B86)</f>
        <v>44.276470588235291</v>
      </c>
      <c r="D36" s="72">
        <f>AVERAGE(B$23:B86)</f>
        <v>58.671874999999986</v>
      </c>
      <c r="E36" s="69">
        <v>74.800000000000011</v>
      </c>
      <c r="F36" s="69">
        <v>78.199999999999989</v>
      </c>
      <c r="G36" s="69">
        <v>83</v>
      </c>
      <c r="H36" s="69">
        <v>43</v>
      </c>
      <c r="I36" s="69">
        <v>78</v>
      </c>
      <c r="J36" s="69">
        <v>75.000000000000014</v>
      </c>
      <c r="K36" s="69">
        <v>73.699999999999989</v>
      </c>
      <c r="L36" s="69">
        <v>52.900000000000006</v>
      </c>
    </row>
    <row r="37" spans="1:34">
      <c r="A37" s="71">
        <v>41000</v>
      </c>
      <c r="B37" s="72">
        <v>73.5</v>
      </c>
      <c r="C37" s="72">
        <f>AVERAGE(B$4:B87)</f>
        <v>44.276470588235291</v>
      </c>
      <c r="D37" s="72">
        <f>AVERAGE(B$23:B87)</f>
        <v>58.671874999999986</v>
      </c>
      <c r="E37" s="69">
        <v>79.7</v>
      </c>
      <c r="F37" s="69">
        <v>77.300000000000011</v>
      </c>
      <c r="G37" s="69">
        <v>79.099999999999994</v>
      </c>
      <c r="H37" s="69">
        <v>48</v>
      </c>
      <c r="I37" s="69">
        <v>76</v>
      </c>
      <c r="J37" s="69">
        <v>78.500000000000014</v>
      </c>
      <c r="K37" s="69">
        <v>72.8</v>
      </c>
      <c r="L37" s="69">
        <v>54.400000000000006</v>
      </c>
    </row>
    <row r="38" spans="1:34">
      <c r="A38" s="71">
        <v>41183</v>
      </c>
      <c r="B38" s="72">
        <v>60</v>
      </c>
      <c r="C38" s="72">
        <f>AVERAGE(B$4:B88)</f>
        <v>44.276470588235291</v>
      </c>
      <c r="D38" s="72">
        <f>AVERAGE(B$23:B88)</f>
        <v>58.671874999999986</v>
      </c>
      <c r="E38" s="69">
        <v>58</v>
      </c>
      <c r="F38" s="69">
        <v>54</v>
      </c>
      <c r="G38" s="69">
        <v>56.599999999999994</v>
      </c>
      <c r="H38" s="69">
        <v>44.3</v>
      </c>
      <c r="I38" s="69">
        <v>71</v>
      </c>
      <c r="J38" s="69">
        <v>61.199999999999989</v>
      </c>
      <c r="K38" s="69">
        <v>64.199999999999989</v>
      </c>
      <c r="L38" s="69">
        <v>65.8</v>
      </c>
    </row>
    <row r="39" spans="1:34">
      <c r="A39" s="71">
        <v>41365</v>
      </c>
      <c r="B39" s="72">
        <v>64.5</v>
      </c>
      <c r="C39" s="72">
        <f>AVERAGE(B$4:B89)</f>
        <v>44.276470588235291</v>
      </c>
      <c r="D39" s="72">
        <f>AVERAGE(B$23:B89)</f>
        <v>58.671874999999986</v>
      </c>
      <c r="E39" s="69">
        <v>62.9</v>
      </c>
      <c r="F39" s="69">
        <v>63.299999999999983</v>
      </c>
      <c r="G39" s="69">
        <v>77.5</v>
      </c>
      <c r="H39" s="69">
        <v>60.199999999999996</v>
      </c>
      <c r="I39" s="69">
        <v>72.399999999999991</v>
      </c>
      <c r="J39" s="69">
        <v>52.9</v>
      </c>
      <c r="K39" s="69">
        <v>64.7</v>
      </c>
      <c r="L39" s="69">
        <v>82.3</v>
      </c>
    </row>
    <row r="40" spans="1:34">
      <c r="A40" s="71">
        <v>41548</v>
      </c>
      <c r="B40" s="72">
        <v>66.599999999999994</v>
      </c>
      <c r="C40" s="72">
        <f>AVERAGE(B$4:B90)</f>
        <v>44.276470588235291</v>
      </c>
      <c r="D40" s="72">
        <f>AVERAGE(B$23:B90)</f>
        <v>58.671874999999986</v>
      </c>
      <c r="E40" s="69">
        <v>59.600000000000009</v>
      </c>
      <c r="F40" s="69">
        <v>52.400000000000006</v>
      </c>
      <c r="G40" s="69">
        <v>69.900000000000006</v>
      </c>
      <c r="H40" s="69">
        <v>69</v>
      </c>
      <c r="I40" s="69">
        <v>77.100000000000009</v>
      </c>
      <c r="J40" s="69">
        <v>59.099999999999994</v>
      </c>
      <c r="K40" s="69">
        <v>78.3</v>
      </c>
      <c r="L40" s="69">
        <v>79.5</v>
      </c>
    </row>
    <row r="41" spans="1:34">
      <c r="A41" s="71">
        <v>41730</v>
      </c>
      <c r="B41" s="72">
        <v>76</v>
      </c>
      <c r="C41" s="72">
        <f>AVERAGE(B$4:B91)</f>
        <v>44.276470588235291</v>
      </c>
      <c r="D41" s="72">
        <f>AVERAGE(B$23:B91)</f>
        <v>58.671874999999986</v>
      </c>
      <c r="E41" s="69">
        <v>73.199999999999989</v>
      </c>
      <c r="F41" s="69">
        <v>71.7</v>
      </c>
      <c r="G41" s="69">
        <v>79.100000000000009</v>
      </c>
      <c r="H41" s="69">
        <v>73.100000000000009</v>
      </c>
      <c r="I41" s="69">
        <v>86.5</v>
      </c>
      <c r="J41" s="69">
        <v>75.3</v>
      </c>
      <c r="K41" s="69">
        <v>77.5</v>
      </c>
      <c r="L41" s="69">
        <v>72.900000000000006</v>
      </c>
    </row>
    <row r="42" spans="1:34">
      <c r="A42" s="71">
        <v>41913</v>
      </c>
      <c r="B42" s="72">
        <v>68.400000000000006</v>
      </c>
      <c r="C42" s="72">
        <f>AVERAGE(B$4:B92)</f>
        <v>44.276470588235291</v>
      </c>
      <c r="D42" s="72">
        <f>AVERAGE(B$23:B92)</f>
        <v>58.671874999999986</v>
      </c>
      <c r="E42" s="69">
        <v>73</v>
      </c>
      <c r="F42" s="69">
        <v>55.200000000000017</v>
      </c>
      <c r="G42" s="69">
        <v>81.599999999999994</v>
      </c>
      <c r="H42" s="69">
        <v>72.300000000000011</v>
      </c>
      <c r="I42" s="69">
        <v>77.199999999999989</v>
      </c>
      <c r="J42" s="69">
        <v>71.199999999999989</v>
      </c>
      <c r="K42" s="69">
        <v>73.400000000000006</v>
      </c>
      <c r="L42" s="69">
        <v>45.20000000000001</v>
      </c>
    </row>
    <row r="43" spans="1:34">
      <c r="A43" s="71">
        <v>42095</v>
      </c>
      <c r="B43" s="72">
        <v>71.8</v>
      </c>
      <c r="C43" s="72">
        <f>AVERAGE(B$4:B93)</f>
        <v>44.276470588235291</v>
      </c>
      <c r="D43" s="72">
        <f>AVERAGE(B$23:B93)</f>
        <v>58.671874999999986</v>
      </c>
      <c r="E43" s="69">
        <v>76.300000000000011</v>
      </c>
      <c r="F43" s="69">
        <v>64.600000000000009</v>
      </c>
      <c r="G43" s="69">
        <v>76.599999999999994</v>
      </c>
      <c r="H43" s="69">
        <v>71.899999999999991</v>
      </c>
      <c r="I43" s="69">
        <v>75.200000000000017</v>
      </c>
      <c r="J43" s="69">
        <v>76.099999999999994</v>
      </c>
      <c r="K43" s="69">
        <v>76.7</v>
      </c>
      <c r="L43" s="69">
        <v>50.600000000000009</v>
      </c>
    </row>
    <row r="44" spans="1:34">
      <c r="A44" s="71">
        <v>42278</v>
      </c>
      <c r="B44" s="72">
        <v>68.3</v>
      </c>
      <c r="C44" s="72">
        <f>AVERAGE(B$4:B94)</f>
        <v>44.276470588235291</v>
      </c>
      <c r="D44" s="72">
        <f>AVERAGE(B$23:B94)</f>
        <v>58.671874999999986</v>
      </c>
      <c r="E44" s="69">
        <v>70.899999999999991</v>
      </c>
      <c r="F44" s="69">
        <v>53.4</v>
      </c>
      <c r="G44" s="69">
        <v>74.099999999999994</v>
      </c>
      <c r="H44" s="69">
        <v>78.5</v>
      </c>
      <c r="I44" s="69">
        <v>73.600000000000009</v>
      </c>
      <c r="J44" s="69">
        <v>68.5</v>
      </c>
      <c r="K44" s="69">
        <v>80.699999999999989</v>
      </c>
      <c r="L44" s="69">
        <v>36.500000000000007</v>
      </c>
    </row>
    <row r="45" spans="1:34">
      <c r="A45" s="71">
        <v>42461</v>
      </c>
      <c r="B45" s="72">
        <v>69</v>
      </c>
      <c r="C45" s="72">
        <f>AVERAGE(B$4:B95)</f>
        <v>44.276470588235291</v>
      </c>
      <c r="D45" s="72">
        <f>AVERAGE(B$23:B95)</f>
        <v>58.671874999999986</v>
      </c>
      <c r="E45" s="69">
        <v>78.099999999999994</v>
      </c>
      <c r="F45" s="69">
        <v>60.599999999999994</v>
      </c>
      <c r="G45" s="69">
        <v>83.399999999999991</v>
      </c>
      <c r="H45" s="69">
        <v>67.599999999999994</v>
      </c>
      <c r="I45" s="69">
        <v>84.9</v>
      </c>
      <c r="J45" s="69">
        <v>73.7</v>
      </c>
      <c r="K45" s="69">
        <v>75.5</v>
      </c>
      <c r="L45" s="69">
        <v>-6.4000000000000057</v>
      </c>
    </row>
    <row r="46" spans="1:34">
      <c r="A46" s="71">
        <v>42644</v>
      </c>
      <c r="B46" s="72">
        <v>74</v>
      </c>
      <c r="C46" s="72">
        <f>AVERAGE(B$4:B96)</f>
        <v>44.276470588235291</v>
      </c>
      <c r="D46" s="72">
        <f>AVERAGE(B$23:B96)</f>
        <v>58.671874999999986</v>
      </c>
      <c r="E46" s="69">
        <v>81.7</v>
      </c>
      <c r="F46" s="69">
        <v>73.7</v>
      </c>
      <c r="G46" s="69">
        <v>83.800000000000011</v>
      </c>
      <c r="H46" s="69">
        <v>77.2</v>
      </c>
      <c r="I46" s="69">
        <v>86.6</v>
      </c>
      <c r="J46" s="69">
        <v>69.099999999999994</v>
      </c>
      <c r="K46" s="69">
        <v>79.7</v>
      </c>
      <c r="L46" s="69">
        <v>12.799999999999997</v>
      </c>
    </row>
    <row r="47" spans="1:34">
      <c r="A47" s="71">
        <v>42826</v>
      </c>
      <c r="B47" s="72">
        <v>77.099999999999994</v>
      </c>
      <c r="C47" s="72">
        <f>AVERAGE(B$4:B97)</f>
        <v>44.276470588235291</v>
      </c>
      <c r="D47" s="72">
        <f>AVERAGE(B$23:B97)</f>
        <v>58.671874999999986</v>
      </c>
      <c r="E47" s="69">
        <v>89.1</v>
      </c>
      <c r="F47" s="69">
        <v>71.099999999999994</v>
      </c>
      <c r="G47" s="69">
        <v>79.399999999999991</v>
      </c>
      <c r="H47" s="69">
        <v>67.5</v>
      </c>
      <c r="I47" s="69">
        <v>90.199999999999989</v>
      </c>
      <c r="J47" s="69">
        <v>71.100000000000009</v>
      </c>
      <c r="K47" s="69">
        <v>88.899999999999991</v>
      </c>
      <c r="L47" s="69">
        <v>32.100000000000009</v>
      </c>
    </row>
    <row r="48" spans="1:34">
      <c r="A48" s="71">
        <v>43009</v>
      </c>
      <c r="B48" s="72">
        <v>81</v>
      </c>
      <c r="C48" s="72">
        <f>AVERAGE(B$4:B98)</f>
        <v>44.276470588235291</v>
      </c>
      <c r="D48" s="72">
        <f>AVERAGE(B$23:B98)</f>
        <v>58.671874999999986</v>
      </c>
      <c r="E48" s="69">
        <v>86.800000000000011</v>
      </c>
      <c r="F48" s="69">
        <v>81.899999999999991</v>
      </c>
      <c r="G48" s="69">
        <v>87.199999999999989</v>
      </c>
      <c r="H48" s="69">
        <v>77.800000000000011</v>
      </c>
      <c r="I48" s="69">
        <v>94.600000000000009</v>
      </c>
      <c r="J48" s="69">
        <v>71.399999999999991</v>
      </c>
      <c r="K48" s="69">
        <v>89</v>
      </c>
      <c r="L48" s="69">
        <v>31.200000000000003</v>
      </c>
    </row>
    <row r="49" spans="1:12">
      <c r="A49" s="71">
        <v>43191</v>
      </c>
      <c r="B49" s="72">
        <v>84.6</v>
      </c>
      <c r="C49" s="72">
        <f>AVERAGE(B$4:B99)</f>
        <v>44.276470588235291</v>
      </c>
      <c r="D49" s="72">
        <f>AVERAGE(B$23:B99)</f>
        <v>58.671874999999986</v>
      </c>
      <c r="E49" s="69">
        <v>91.699999999999989</v>
      </c>
      <c r="F49" s="69">
        <v>87.899999999999991</v>
      </c>
      <c r="G49" s="69">
        <v>88.199999999999989</v>
      </c>
      <c r="H49" s="69">
        <v>76.5</v>
      </c>
      <c r="I49" s="69">
        <v>94.1</v>
      </c>
      <c r="J49" s="69">
        <v>81.599999999999994</v>
      </c>
      <c r="K49" s="69">
        <v>86.4</v>
      </c>
      <c r="L49" s="69">
        <v>43.8</v>
      </c>
    </row>
    <row r="50" spans="1:12">
      <c r="A50" s="71">
        <v>43374</v>
      </c>
      <c r="B50" s="72">
        <v>79.300000000000011</v>
      </c>
      <c r="C50" s="72">
        <f>AVERAGE(B$4:B100)</f>
        <v>44.276470588235291</v>
      </c>
      <c r="D50" s="72">
        <f>AVERAGE(B$23:B100)</f>
        <v>58.671874999999986</v>
      </c>
      <c r="E50" s="69">
        <v>92.6</v>
      </c>
      <c r="F50" s="69">
        <v>84.7</v>
      </c>
      <c r="G50" s="69">
        <v>85.6</v>
      </c>
      <c r="H50" s="69">
        <v>57.699999999999996</v>
      </c>
      <c r="I50" s="69">
        <v>92.100000000000009</v>
      </c>
      <c r="J50" s="69">
        <v>80.600000000000009</v>
      </c>
      <c r="K50" s="69">
        <v>86</v>
      </c>
      <c r="L50" s="69">
        <v>18.100000000000001</v>
      </c>
    </row>
    <row r="51" spans="1:12">
      <c r="A51" s="71">
        <v>43556</v>
      </c>
      <c r="B51" s="72">
        <v>73.599999999999994</v>
      </c>
      <c r="C51" s="72">
        <f>AVERAGE(B$4:B101)</f>
        <v>44.276470588235291</v>
      </c>
      <c r="D51" s="72">
        <f>AVERAGE(B$23:B101)</f>
        <v>58.671874999999986</v>
      </c>
      <c r="E51" s="69">
        <v>73</v>
      </c>
      <c r="F51" s="69">
        <v>70</v>
      </c>
      <c r="G51" s="69">
        <v>86.4</v>
      </c>
      <c r="H51" s="69">
        <v>60.2</v>
      </c>
      <c r="I51" s="69">
        <v>93.7</v>
      </c>
      <c r="J51" s="69">
        <v>76.500000000000014</v>
      </c>
      <c r="K51" s="69">
        <v>79.699999999999989</v>
      </c>
      <c r="L51" s="69">
        <v>29.400000000000006</v>
      </c>
    </row>
    <row r="52" spans="1:12">
      <c r="A52" s="71">
        <v>43739</v>
      </c>
      <c r="B52" s="72">
        <v>61.800000000000011</v>
      </c>
      <c r="C52" s="72">
        <f>AVERAGE(B$4:B102)</f>
        <v>44.276470588235291</v>
      </c>
      <c r="D52" s="72">
        <f>AVERAGE(B$23:B102)</f>
        <v>58.671874999999986</v>
      </c>
      <c r="E52" s="69">
        <v>50</v>
      </c>
      <c r="F52" s="69">
        <v>45.500000000000007</v>
      </c>
      <c r="G52" s="69">
        <v>64.899999999999991</v>
      </c>
      <c r="H52" s="69">
        <v>71.3</v>
      </c>
      <c r="I52" s="69">
        <v>91.7</v>
      </c>
      <c r="J52" s="69">
        <v>65.100000000000009</v>
      </c>
      <c r="K52" s="69">
        <v>74.5</v>
      </c>
      <c r="L52" s="69">
        <v>12.300000000000004</v>
      </c>
    </row>
    <row r="53" spans="1:12">
      <c r="A53" s="73">
        <v>43922</v>
      </c>
      <c r="B53" s="69">
        <v>3.5999999999999979</v>
      </c>
      <c r="C53" s="72">
        <f>AVERAGE(B$4:B103)</f>
        <v>44.276470588235291</v>
      </c>
      <c r="D53" s="72">
        <f>AVERAGE(B$23:B103)</f>
        <v>58.671874999999986</v>
      </c>
      <c r="E53" s="69">
        <v>24.9</v>
      </c>
      <c r="F53" s="69">
        <v>-17</v>
      </c>
      <c r="G53" s="69">
        <v>1.2999999999999972</v>
      </c>
      <c r="H53" s="69">
        <v>-4</v>
      </c>
      <c r="I53" s="69">
        <v>70</v>
      </c>
      <c r="J53" s="69">
        <v>-1.8999999999999986</v>
      </c>
      <c r="K53" s="69">
        <v>-10.600000000000001</v>
      </c>
      <c r="L53" s="69">
        <v>9.2999999999999972</v>
      </c>
    </row>
    <row r="54" spans="1:12">
      <c r="A54" s="73">
        <v>44105</v>
      </c>
      <c r="B54" s="72">
        <v>31.9</v>
      </c>
      <c r="C54" s="72">
        <f>AVERAGE(B$4:B104)</f>
        <v>44.276470588235291</v>
      </c>
      <c r="D54" s="72">
        <f>AVERAGE(B$23:B104)</f>
        <v>58.671874999999986</v>
      </c>
      <c r="E54" s="69">
        <v>6</v>
      </c>
      <c r="F54" s="69">
        <v>2.9</v>
      </c>
      <c r="G54" s="69">
        <v>43.7</v>
      </c>
      <c r="H54" s="69">
        <v>36.100000000000009</v>
      </c>
      <c r="I54" s="69">
        <v>81.5</v>
      </c>
      <c r="J54" s="69">
        <v>39.299999999999997</v>
      </c>
      <c r="K54" s="69">
        <v>38.4</v>
      </c>
      <c r="L54" s="69">
        <v>29.599999999999994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U57"/>
  <sheetViews>
    <sheetView showGridLines="0" topLeftCell="S22" zoomScale="120" zoomScaleNormal="120" workbookViewId="0">
      <selection activeCell="AB52" sqref="AB52"/>
    </sheetView>
  </sheetViews>
  <sheetFormatPr baseColWidth="10" defaultColWidth="11.42578125" defaultRowHeight="15"/>
  <cols>
    <col min="1" max="1" width="12.140625" style="16" customWidth="1"/>
    <col min="2" max="2" width="8.5703125" style="17" customWidth="1"/>
    <col min="3" max="4" width="7.85546875" style="17" customWidth="1"/>
    <col min="5" max="7" width="7.5703125" style="9" customWidth="1"/>
    <col min="8" max="8" width="3.28515625" style="9" customWidth="1"/>
    <col min="9" max="9" width="5.28515625" style="9" customWidth="1"/>
    <col min="10" max="10" width="11.42578125" style="9"/>
    <col min="11" max="16384" width="11.42578125" style="8"/>
  </cols>
  <sheetData>
    <row r="1" spans="1:16" s="6" customFormat="1" ht="27.75">
      <c r="A1" s="29" t="s">
        <v>1</v>
      </c>
      <c r="B1" s="17"/>
      <c r="C1" s="17"/>
      <c r="D1" s="17"/>
      <c r="E1" s="18"/>
      <c r="F1" s="18"/>
      <c r="G1" s="18"/>
      <c r="H1" s="19"/>
      <c r="I1" s="19"/>
      <c r="J1" s="19"/>
      <c r="K1" s="20"/>
      <c r="L1" s="20"/>
      <c r="M1" s="20"/>
      <c r="N1" s="20"/>
      <c r="O1" s="20"/>
      <c r="P1" s="20"/>
    </row>
    <row r="2" spans="1:16" s="6" customFormat="1" ht="27.75">
      <c r="A2" s="21"/>
      <c r="B2" s="17"/>
      <c r="C2" s="17"/>
      <c r="D2" s="17"/>
      <c r="E2" s="13"/>
      <c r="F2" s="13"/>
      <c r="G2" s="13"/>
      <c r="H2" s="14"/>
      <c r="I2" s="22"/>
      <c r="J2" s="19"/>
      <c r="K2" s="20"/>
      <c r="L2" s="29"/>
      <c r="M2" s="20"/>
      <c r="N2" s="20"/>
      <c r="O2" s="20"/>
      <c r="P2" s="20"/>
    </row>
    <row r="3" spans="1:16" s="7" customFormat="1" ht="60">
      <c r="A3" s="23"/>
      <c r="B3" s="28" t="s">
        <v>29</v>
      </c>
      <c r="C3" s="28" t="s">
        <v>38</v>
      </c>
      <c r="D3" s="28" t="s">
        <v>55</v>
      </c>
      <c r="F3" s="60" t="s">
        <v>167</v>
      </c>
      <c r="H3" s="19"/>
      <c r="I3" s="19"/>
      <c r="J3" s="19"/>
      <c r="K3" s="19"/>
      <c r="L3" s="19"/>
      <c r="M3" s="19"/>
      <c r="N3" s="19"/>
      <c r="O3" s="19"/>
      <c r="P3" s="19"/>
    </row>
    <row r="4" spans="1:16" ht="19.5" customHeight="1">
      <c r="A4" s="56" t="s">
        <v>157</v>
      </c>
      <c r="B4" s="55"/>
      <c r="C4" s="55"/>
      <c r="D4" s="55"/>
      <c r="E4" s="58">
        <v>34790</v>
      </c>
      <c r="F4" s="58"/>
      <c r="G4" s="58"/>
      <c r="H4" s="19"/>
      <c r="I4" s="19"/>
      <c r="J4" s="26"/>
      <c r="K4" s="12"/>
      <c r="L4" s="12"/>
      <c r="M4" s="12"/>
      <c r="N4" s="12"/>
      <c r="O4" s="12"/>
      <c r="P4" s="12"/>
    </row>
    <row r="5" spans="1:16" ht="19.5" customHeight="1">
      <c r="A5" s="10" t="s">
        <v>159</v>
      </c>
      <c r="B5" s="57">
        <v>69</v>
      </c>
      <c r="C5" s="57">
        <v>20.100000000000001</v>
      </c>
      <c r="D5" s="57">
        <v>38.6</v>
      </c>
      <c r="E5" s="59">
        <v>34973</v>
      </c>
      <c r="F5" s="61">
        <f>AVERAGE(C$5:C$55)</f>
        <v>22.37843137254902</v>
      </c>
      <c r="G5" s="61">
        <f>AVERAGE(C$24:C$55)</f>
        <v>23.740625000000001</v>
      </c>
      <c r="H5" s="25"/>
      <c r="I5" s="25"/>
      <c r="J5" s="11"/>
      <c r="K5" s="12"/>
      <c r="L5" s="12"/>
      <c r="M5" s="12"/>
      <c r="N5" s="12"/>
      <c r="O5" s="12"/>
      <c r="P5" s="12"/>
    </row>
    <row r="6" spans="1:16" ht="19.5" customHeight="1">
      <c r="A6" s="56" t="s">
        <v>158</v>
      </c>
      <c r="B6" s="57">
        <v>60</v>
      </c>
      <c r="C6" s="57">
        <v>23</v>
      </c>
      <c r="D6" s="57">
        <v>21.1</v>
      </c>
      <c r="E6" s="58">
        <v>35156</v>
      </c>
      <c r="F6" s="61">
        <f t="shared" ref="F6:F55" si="0">AVERAGE(C$5:C$55)</f>
        <v>22.37843137254902</v>
      </c>
      <c r="G6" s="61">
        <f t="shared" ref="G6:G55" si="1">AVERAGE(C$24:C$55)</f>
        <v>23.740625000000001</v>
      </c>
      <c r="H6" s="25"/>
      <c r="I6" s="25"/>
      <c r="J6" s="11"/>
      <c r="K6" s="12"/>
      <c r="L6" s="12"/>
      <c r="M6" s="12"/>
      <c r="N6" s="12"/>
      <c r="O6" s="12"/>
      <c r="P6" s="12"/>
    </row>
    <row r="7" spans="1:16" ht="19.5" customHeight="1">
      <c r="A7" s="10" t="s">
        <v>160</v>
      </c>
      <c r="B7" s="57">
        <v>55</v>
      </c>
      <c r="C7" s="57">
        <v>12</v>
      </c>
      <c r="D7" s="57">
        <v>12</v>
      </c>
      <c r="E7" s="59">
        <v>35339</v>
      </c>
      <c r="F7" s="61">
        <f t="shared" si="0"/>
        <v>22.37843137254902</v>
      </c>
      <c r="G7" s="61">
        <f t="shared" si="1"/>
        <v>23.740625000000001</v>
      </c>
      <c r="H7" s="25"/>
      <c r="I7" s="25"/>
      <c r="J7" s="11"/>
      <c r="K7" s="12"/>
      <c r="L7" s="12"/>
      <c r="M7" s="12"/>
      <c r="N7" s="12"/>
      <c r="O7" s="12"/>
      <c r="P7" s="12"/>
    </row>
    <row r="8" spans="1:16" ht="19.5" customHeight="1">
      <c r="A8" s="10">
        <v>1997</v>
      </c>
      <c r="B8" s="57">
        <v>54</v>
      </c>
      <c r="C8" s="57">
        <v>22</v>
      </c>
      <c r="D8" s="57">
        <v>9</v>
      </c>
      <c r="E8" s="58">
        <v>35521</v>
      </c>
      <c r="F8" s="61">
        <f t="shared" si="0"/>
        <v>22.37843137254902</v>
      </c>
      <c r="G8" s="61">
        <f t="shared" si="1"/>
        <v>23.740625000000001</v>
      </c>
      <c r="H8" s="25"/>
      <c r="I8" s="25"/>
      <c r="J8" s="11"/>
      <c r="K8" s="12"/>
      <c r="L8" s="12"/>
      <c r="M8" s="12"/>
      <c r="N8" s="12"/>
      <c r="O8" s="12"/>
      <c r="P8" s="12"/>
    </row>
    <row r="9" spans="1:16" ht="19.5" customHeight="1">
      <c r="A9" s="10" t="s">
        <v>2</v>
      </c>
      <c r="B9" s="24">
        <v>60</v>
      </c>
      <c r="C9" s="24">
        <v>20</v>
      </c>
      <c r="D9" s="24">
        <v>21</v>
      </c>
      <c r="E9" s="59">
        <v>35704</v>
      </c>
      <c r="F9" s="61">
        <f t="shared" si="0"/>
        <v>22.37843137254902</v>
      </c>
      <c r="G9" s="61">
        <f t="shared" si="1"/>
        <v>23.740625000000001</v>
      </c>
      <c r="H9" s="25"/>
      <c r="I9" s="25"/>
      <c r="J9" s="11"/>
      <c r="K9" s="12"/>
      <c r="L9" s="12"/>
      <c r="M9" s="12"/>
      <c r="N9" s="12"/>
      <c r="O9" s="12"/>
      <c r="P9" s="12"/>
    </row>
    <row r="10" spans="1:16" ht="19.5" customHeight="1">
      <c r="A10" s="10">
        <v>1998</v>
      </c>
      <c r="B10" s="24">
        <v>62</v>
      </c>
      <c r="C10" s="24">
        <v>26</v>
      </c>
      <c r="D10" s="24">
        <v>25</v>
      </c>
      <c r="E10" s="58">
        <v>35886</v>
      </c>
      <c r="F10" s="61">
        <f t="shared" si="0"/>
        <v>22.37843137254902</v>
      </c>
      <c r="G10" s="61">
        <f t="shared" si="1"/>
        <v>23.740625000000001</v>
      </c>
      <c r="H10" s="25"/>
      <c r="I10" s="25"/>
      <c r="J10" s="11"/>
      <c r="K10" s="12"/>
      <c r="L10" s="12"/>
      <c r="M10" s="12"/>
      <c r="N10" s="12"/>
      <c r="O10" s="12"/>
      <c r="P10" s="12"/>
    </row>
    <row r="11" spans="1:16" ht="19.5" customHeight="1">
      <c r="A11" s="10" t="s">
        <v>3</v>
      </c>
      <c r="B11" s="24">
        <v>63</v>
      </c>
      <c r="C11" s="24">
        <v>10</v>
      </c>
      <c r="D11" s="24">
        <v>27</v>
      </c>
      <c r="E11" s="59">
        <v>36069</v>
      </c>
      <c r="F11" s="61">
        <f t="shared" si="0"/>
        <v>22.37843137254902</v>
      </c>
      <c r="G11" s="61">
        <f t="shared" si="1"/>
        <v>23.740625000000001</v>
      </c>
      <c r="H11" s="25"/>
      <c r="I11" s="25"/>
      <c r="J11" s="11"/>
      <c r="K11" s="12"/>
      <c r="L11" s="12"/>
      <c r="M11" s="12"/>
      <c r="N11" s="12"/>
      <c r="O11" s="12"/>
      <c r="P11" s="12"/>
    </row>
    <row r="12" spans="1:16" ht="19.5" customHeight="1">
      <c r="A12" s="10">
        <v>1999</v>
      </c>
      <c r="B12" s="24">
        <v>60</v>
      </c>
      <c r="C12" s="24">
        <v>18</v>
      </c>
      <c r="D12" s="24">
        <v>21</v>
      </c>
      <c r="E12" s="58">
        <v>36251</v>
      </c>
      <c r="F12" s="61">
        <f t="shared" si="0"/>
        <v>22.37843137254902</v>
      </c>
      <c r="G12" s="61">
        <f t="shared" si="1"/>
        <v>23.740625000000001</v>
      </c>
      <c r="H12" s="25"/>
      <c r="I12" s="25"/>
      <c r="J12" s="11"/>
      <c r="K12" s="12"/>
      <c r="L12" s="12"/>
      <c r="M12" s="12"/>
      <c r="N12" s="12"/>
      <c r="O12" s="12"/>
      <c r="P12" s="12"/>
    </row>
    <row r="13" spans="1:16" ht="19.5" customHeight="1">
      <c r="A13" s="10" t="s">
        <v>4</v>
      </c>
      <c r="B13" s="24">
        <v>61.300000000000004</v>
      </c>
      <c r="C13" s="24">
        <v>18.8</v>
      </c>
      <c r="D13" s="24">
        <v>23.000000000000007</v>
      </c>
      <c r="E13" s="59">
        <v>36434</v>
      </c>
      <c r="F13" s="61">
        <f t="shared" si="0"/>
        <v>22.37843137254902</v>
      </c>
      <c r="G13" s="61">
        <f t="shared" si="1"/>
        <v>23.740625000000001</v>
      </c>
      <c r="H13" s="25"/>
      <c r="I13" s="25"/>
      <c r="J13" s="11"/>
      <c r="K13" s="12"/>
      <c r="L13" s="12"/>
      <c r="M13" s="12"/>
      <c r="N13" s="12"/>
      <c r="O13" s="12"/>
      <c r="P13" s="12"/>
    </row>
    <row r="14" spans="1:16" ht="19.5" customHeight="1">
      <c r="A14" s="10">
        <v>2000</v>
      </c>
      <c r="B14" s="24">
        <v>64.400000000000006</v>
      </c>
      <c r="C14" s="24">
        <v>37.299999999999997</v>
      </c>
      <c r="D14" s="24">
        <v>29.100000000000009</v>
      </c>
      <c r="E14" s="58">
        <v>36617</v>
      </c>
      <c r="F14" s="61">
        <f t="shared" si="0"/>
        <v>22.37843137254902</v>
      </c>
      <c r="G14" s="61">
        <f t="shared" si="1"/>
        <v>23.740625000000001</v>
      </c>
      <c r="H14" s="25"/>
      <c r="I14" s="25"/>
      <c r="J14" s="11"/>
      <c r="K14" s="12"/>
      <c r="L14" s="12"/>
      <c r="M14" s="12"/>
      <c r="N14" s="12"/>
      <c r="O14" s="12"/>
      <c r="P14" s="12"/>
    </row>
    <row r="15" spans="1:16" ht="19.5" customHeight="1">
      <c r="A15" s="10" t="s">
        <v>5</v>
      </c>
      <c r="B15" s="24">
        <v>65.3</v>
      </c>
      <c r="C15" s="24">
        <v>21.099999999999994</v>
      </c>
      <c r="D15" s="24">
        <v>31.699999999999996</v>
      </c>
      <c r="E15" s="59">
        <v>36800</v>
      </c>
      <c r="F15" s="61">
        <f t="shared" si="0"/>
        <v>22.37843137254902</v>
      </c>
      <c r="G15" s="61">
        <f t="shared" si="1"/>
        <v>23.740625000000001</v>
      </c>
      <c r="H15" s="25"/>
      <c r="I15" s="25"/>
      <c r="J15" s="11"/>
      <c r="K15" s="12"/>
      <c r="L15" s="12"/>
      <c r="M15" s="12"/>
      <c r="N15" s="12"/>
      <c r="O15" s="12"/>
      <c r="P15" s="12"/>
    </row>
    <row r="16" spans="1:16" ht="19.5" customHeight="1">
      <c r="A16" s="10">
        <v>2001</v>
      </c>
      <c r="B16" s="24">
        <v>66.5</v>
      </c>
      <c r="C16" s="24">
        <v>27.400000000000002</v>
      </c>
      <c r="D16" s="24">
        <v>33.5</v>
      </c>
      <c r="E16" s="58">
        <v>36982</v>
      </c>
      <c r="F16" s="61">
        <f t="shared" si="0"/>
        <v>22.37843137254902</v>
      </c>
      <c r="G16" s="61">
        <f t="shared" si="1"/>
        <v>23.740625000000001</v>
      </c>
      <c r="H16" s="25"/>
      <c r="I16" s="25"/>
      <c r="J16" s="11"/>
      <c r="K16" s="12"/>
      <c r="L16" s="12"/>
      <c r="M16" s="12"/>
      <c r="N16" s="12"/>
      <c r="O16" s="12"/>
      <c r="P16" s="12"/>
    </row>
    <row r="17" spans="1:21" ht="19.5" customHeight="1">
      <c r="A17" s="10" t="s">
        <v>6</v>
      </c>
      <c r="B17" s="24">
        <v>61.8</v>
      </c>
      <c r="C17" s="24">
        <v>10.099999999999998</v>
      </c>
      <c r="D17" s="24">
        <v>23.9</v>
      </c>
      <c r="E17" s="59">
        <v>37165</v>
      </c>
      <c r="F17" s="61">
        <f t="shared" si="0"/>
        <v>22.37843137254902</v>
      </c>
      <c r="G17" s="61">
        <f t="shared" si="1"/>
        <v>23.740625000000001</v>
      </c>
      <c r="H17" s="25"/>
      <c r="I17" s="25"/>
      <c r="J17" s="11"/>
      <c r="K17" s="12"/>
      <c r="L17" s="12"/>
      <c r="M17" s="12"/>
      <c r="N17" s="12"/>
      <c r="O17" s="12"/>
      <c r="P17" s="12"/>
    </row>
    <row r="18" spans="1:21" ht="19.5" customHeight="1">
      <c r="A18" s="10">
        <v>2002</v>
      </c>
      <c r="B18" s="24">
        <v>54.199999999999996</v>
      </c>
      <c r="C18" s="24">
        <v>17.7</v>
      </c>
      <c r="D18" s="24">
        <v>8.7999999999999972</v>
      </c>
      <c r="E18" s="58">
        <v>37347</v>
      </c>
      <c r="F18" s="61">
        <f t="shared" si="0"/>
        <v>22.37843137254902</v>
      </c>
      <c r="G18" s="61">
        <f t="shared" si="1"/>
        <v>23.740625000000001</v>
      </c>
      <c r="H18" s="25"/>
      <c r="I18" s="25"/>
      <c r="J18" s="11"/>
      <c r="K18" s="12"/>
      <c r="L18" s="12"/>
      <c r="M18" s="12"/>
      <c r="N18" s="12"/>
      <c r="O18" s="12"/>
      <c r="P18" s="12"/>
    </row>
    <row r="19" spans="1:21" ht="19.5" customHeight="1">
      <c r="A19" s="10" t="s">
        <v>7</v>
      </c>
      <c r="B19" s="24">
        <v>48.7</v>
      </c>
      <c r="C19" s="24">
        <v>14.100000000000001</v>
      </c>
      <c r="D19" s="24">
        <v>-2.1000000000000014</v>
      </c>
      <c r="E19" s="59">
        <v>37530</v>
      </c>
      <c r="F19" s="61">
        <f t="shared" si="0"/>
        <v>22.37843137254902</v>
      </c>
      <c r="G19" s="61">
        <f t="shared" si="1"/>
        <v>23.740625000000001</v>
      </c>
      <c r="H19" s="25"/>
      <c r="I19" s="25"/>
      <c r="J19" s="19"/>
      <c r="K19" s="12"/>
      <c r="L19" s="12"/>
      <c r="M19" s="12"/>
      <c r="N19" s="12"/>
      <c r="O19" s="12"/>
      <c r="P19" s="12"/>
    </row>
    <row r="20" spans="1:21" ht="19.5" customHeight="1">
      <c r="A20" s="10">
        <v>2003</v>
      </c>
      <c r="B20" s="24">
        <v>47</v>
      </c>
      <c r="C20" s="24">
        <v>5.3999999999999986</v>
      </c>
      <c r="D20" s="24">
        <v>-5.2000000000000028</v>
      </c>
      <c r="E20" s="58">
        <v>37712</v>
      </c>
      <c r="F20" s="61">
        <f t="shared" si="0"/>
        <v>22.37843137254902</v>
      </c>
      <c r="G20" s="61">
        <f t="shared" si="1"/>
        <v>23.740625000000001</v>
      </c>
      <c r="H20" s="25"/>
      <c r="I20" s="25"/>
      <c r="J20" s="19"/>
      <c r="K20" s="12"/>
      <c r="L20" s="12"/>
      <c r="M20" s="12"/>
      <c r="N20" s="12"/>
      <c r="O20" s="12"/>
      <c r="P20" s="12"/>
    </row>
    <row r="21" spans="1:21" ht="19.5" customHeight="1">
      <c r="A21" s="10" t="s">
        <v>8</v>
      </c>
      <c r="B21" s="24">
        <v>54.7</v>
      </c>
      <c r="C21" s="24">
        <v>23.499999999999996</v>
      </c>
      <c r="D21" s="24">
        <v>10.299999999999997</v>
      </c>
      <c r="E21" s="59">
        <v>37895</v>
      </c>
      <c r="F21" s="61">
        <f t="shared" si="0"/>
        <v>22.37843137254902</v>
      </c>
      <c r="G21" s="61">
        <f t="shared" si="1"/>
        <v>23.740625000000001</v>
      </c>
      <c r="H21" s="15"/>
      <c r="I21" s="15"/>
      <c r="J21" s="19"/>
      <c r="K21" s="12"/>
      <c r="L21" s="12"/>
      <c r="M21" s="12"/>
      <c r="N21" s="12"/>
      <c r="O21" s="12"/>
      <c r="P21" s="12"/>
    </row>
    <row r="22" spans="1:21" ht="19.5" customHeight="1">
      <c r="A22" s="10">
        <v>2004</v>
      </c>
      <c r="B22" s="24">
        <v>61</v>
      </c>
      <c r="C22" s="24">
        <v>32.300000000000004</v>
      </c>
      <c r="D22" s="24">
        <v>22.6</v>
      </c>
      <c r="E22" s="58">
        <v>38078</v>
      </c>
      <c r="F22" s="61">
        <f t="shared" si="0"/>
        <v>22.37843137254902</v>
      </c>
      <c r="G22" s="61">
        <f t="shared" si="1"/>
        <v>23.740625000000001</v>
      </c>
      <c r="H22" s="25"/>
      <c r="I22" s="25"/>
      <c r="J22" s="19"/>
      <c r="K22" s="12"/>
      <c r="L22" s="12"/>
      <c r="M22" s="12"/>
      <c r="N22" s="12"/>
      <c r="O22" s="12"/>
      <c r="P22" s="12"/>
    </row>
    <row r="23" spans="1:21" ht="19.5" customHeight="1">
      <c r="A23" s="10" t="s">
        <v>9</v>
      </c>
      <c r="B23" s="24">
        <v>64.900000000000006</v>
      </c>
      <c r="C23" s="24">
        <v>22.799999999999997</v>
      </c>
      <c r="D23" s="24">
        <v>30.300000000000004</v>
      </c>
      <c r="E23" s="59">
        <v>38261</v>
      </c>
      <c r="F23" s="61">
        <f t="shared" si="0"/>
        <v>22.37843137254902</v>
      </c>
      <c r="G23" s="61">
        <f t="shared" si="1"/>
        <v>23.740625000000001</v>
      </c>
      <c r="H23" s="25"/>
      <c r="I23" s="25"/>
      <c r="J23" s="19"/>
      <c r="K23" s="12"/>
      <c r="L23" s="12"/>
      <c r="M23" s="12"/>
      <c r="N23" s="12"/>
      <c r="O23" s="12"/>
      <c r="P23" s="12"/>
    </row>
    <row r="24" spans="1:21" ht="19.5" customHeight="1">
      <c r="A24" s="10">
        <v>2005</v>
      </c>
      <c r="B24" s="24">
        <v>65.400000000000006</v>
      </c>
      <c r="C24" s="24">
        <v>24.3</v>
      </c>
      <c r="D24" s="24">
        <v>31.300000000000004</v>
      </c>
      <c r="E24" s="58">
        <v>38443</v>
      </c>
      <c r="F24" s="61">
        <f t="shared" si="0"/>
        <v>22.37843137254902</v>
      </c>
      <c r="G24" s="61">
        <f t="shared" si="1"/>
        <v>23.740625000000001</v>
      </c>
      <c r="H24" s="25"/>
      <c r="I24" s="25"/>
      <c r="J24" s="19"/>
      <c r="K24" s="12"/>
      <c r="L24" s="12"/>
      <c r="M24" s="12"/>
      <c r="N24" s="12"/>
      <c r="O24" s="12"/>
      <c r="P24" s="12"/>
    </row>
    <row r="25" spans="1:21" ht="12.75">
      <c r="A25" s="10" t="s">
        <v>10</v>
      </c>
      <c r="B25" s="24">
        <v>65.7</v>
      </c>
      <c r="C25" s="24">
        <v>20.799999999999997</v>
      </c>
      <c r="D25" s="24">
        <v>31.799999999999997</v>
      </c>
      <c r="E25" s="59">
        <v>38626</v>
      </c>
      <c r="F25" s="61">
        <f t="shared" si="0"/>
        <v>22.37843137254902</v>
      </c>
      <c r="G25" s="61">
        <f t="shared" si="1"/>
        <v>23.740625000000001</v>
      </c>
      <c r="H25" s="25"/>
      <c r="I25" s="25"/>
      <c r="J25" s="19"/>
      <c r="K25" s="12"/>
      <c r="L25" s="12"/>
      <c r="M25" s="12"/>
      <c r="N25" s="12"/>
      <c r="O25" s="12"/>
      <c r="P25" s="12"/>
      <c r="T25" s="8" t="s">
        <v>80</v>
      </c>
    </row>
    <row r="26" spans="1:21" ht="12.75">
      <c r="A26" s="10">
        <v>2006</v>
      </c>
      <c r="B26" s="24">
        <v>73.400000000000006</v>
      </c>
      <c r="C26" s="24">
        <v>34.400000000000006</v>
      </c>
      <c r="D26" s="24">
        <v>47.800000000000004</v>
      </c>
      <c r="E26" s="58">
        <v>38808</v>
      </c>
      <c r="F26" s="61">
        <f t="shared" si="0"/>
        <v>22.37843137254902</v>
      </c>
      <c r="G26" s="61">
        <f t="shared" si="1"/>
        <v>23.740625000000001</v>
      </c>
      <c r="H26" s="25"/>
      <c r="I26" s="25"/>
      <c r="J26" s="19"/>
      <c r="K26" s="12"/>
      <c r="L26" s="12"/>
      <c r="M26" s="12"/>
      <c r="N26" s="12"/>
      <c r="O26" s="12"/>
      <c r="P26" s="12"/>
      <c r="U26" s="68" t="s">
        <v>246</v>
      </c>
    </row>
    <row r="27" spans="1:21" ht="12.75">
      <c r="A27" s="10" t="s">
        <v>11</v>
      </c>
      <c r="B27" s="24">
        <v>80.8</v>
      </c>
      <c r="C27" s="24">
        <v>23.2</v>
      </c>
      <c r="D27" s="24">
        <v>62.199999999999996</v>
      </c>
      <c r="E27" s="59">
        <v>38991</v>
      </c>
      <c r="F27" s="61">
        <f t="shared" si="0"/>
        <v>22.37843137254902</v>
      </c>
      <c r="G27" s="61">
        <f t="shared" si="1"/>
        <v>23.740625000000001</v>
      </c>
      <c r="H27" s="25"/>
      <c r="I27" s="25"/>
      <c r="J27" s="19"/>
    </row>
    <row r="28" spans="1:21" ht="12.75">
      <c r="A28" s="10">
        <v>2007</v>
      </c>
      <c r="B28" s="24">
        <v>84.300000000000011</v>
      </c>
      <c r="C28" s="24">
        <v>41.9</v>
      </c>
      <c r="D28" s="24">
        <v>68.900000000000006</v>
      </c>
      <c r="E28" s="58">
        <v>39173</v>
      </c>
      <c r="F28" s="61">
        <f t="shared" si="0"/>
        <v>22.37843137254902</v>
      </c>
      <c r="G28" s="61">
        <f t="shared" si="1"/>
        <v>23.740625000000001</v>
      </c>
      <c r="H28" s="25"/>
      <c r="I28" s="25"/>
      <c r="J28" s="19"/>
    </row>
    <row r="29" spans="1:21" ht="12.75">
      <c r="A29" s="10" t="s">
        <v>12</v>
      </c>
      <c r="B29" s="24">
        <v>84.5</v>
      </c>
      <c r="C29" s="24">
        <v>33.300000000000004</v>
      </c>
      <c r="D29" s="24">
        <v>69.3</v>
      </c>
      <c r="E29" s="59">
        <v>39356</v>
      </c>
      <c r="F29" s="61">
        <f t="shared" si="0"/>
        <v>22.37843137254902</v>
      </c>
      <c r="G29" s="61">
        <f t="shared" si="1"/>
        <v>23.740625000000001</v>
      </c>
      <c r="H29" s="25"/>
      <c r="I29" s="25"/>
      <c r="J29" s="19"/>
    </row>
    <row r="30" spans="1:21" ht="12.75">
      <c r="A30" s="10">
        <v>2008</v>
      </c>
      <c r="B30" s="24">
        <v>84.600000000000009</v>
      </c>
      <c r="C30" s="24">
        <v>30.099999999999998</v>
      </c>
      <c r="D30" s="24">
        <v>69.7</v>
      </c>
      <c r="E30" s="58">
        <v>39539</v>
      </c>
      <c r="F30" s="61">
        <f t="shared" si="0"/>
        <v>22.37843137254902</v>
      </c>
      <c r="G30" s="61">
        <f t="shared" si="1"/>
        <v>23.740625000000001</v>
      </c>
      <c r="H30" s="25"/>
      <c r="I30" s="25"/>
      <c r="J30" s="19"/>
    </row>
    <row r="31" spans="1:21" ht="12.75">
      <c r="A31" s="10" t="s">
        <v>13</v>
      </c>
      <c r="B31" s="24">
        <v>76.2</v>
      </c>
      <c r="C31" s="24">
        <v>3.3999999999999986</v>
      </c>
      <c r="D31" s="24">
        <v>52.7</v>
      </c>
      <c r="E31" s="59">
        <v>39722</v>
      </c>
      <c r="F31" s="61">
        <f t="shared" si="0"/>
        <v>22.37843137254902</v>
      </c>
      <c r="G31" s="61">
        <f t="shared" si="1"/>
        <v>23.740625000000001</v>
      </c>
      <c r="H31" s="19"/>
      <c r="I31" s="19"/>
      <c r="J31" s="19"/>
    </row>
    <row r="32" spans="1:21" ht="12.75">
      <c r="A32" s="10">
        <v>2009</v>
      </c>
      <c r="B32" s="24">
        <v>52.6</v>
      </c>
      <c r="C32" s="24">
        <v>-10.899999999999995</v>
      </c>
      <c r="D32" s="24">
        <v>5.7000000000000028</v>
      </c>
      <c r="E32" s="58">
        <v>39904</v>
      </c>
      <c r="F32" s="61">
        <f t="shared" si="0"/>
        <v>22.37843137254902</v>
      </c>
      <c r="G32" s="61">
        <f t="shared" si="1"/>
        <v>23.740625000000001</v>
      </c>
      <c r="H32" s="19"/>
      <c r="I32" s="19"/>
      <c r="J32" s="19"/>
    </row>
    <row r="33" spans="1:21" ht="12.75">
      <c r="A33" s="10" t="s">
        <v>18</v>
      </c>
      <c r="B33" s="24">
        <v>56.800000000000004</v>
      </c>
      <c r="C33" s="24">
        <v>28.9</v>
      </c>
      <c r="D33" s="24">
        <v>14.000000000000007</v>
      </c>
      <c r="E33" s="59">
        <v>40087</v>
      </c>
      <c r="F33" s="61">
        <f t="shared" si="0"/>
        <v>22.37843137254902</v>
      </c>
      <c r="G33" s="61">
        <f t="shared" si="1"/>
        <v>23.740625000000001</v>
      </c>
      <c r="H33" s="19"/>
      <c r="I33" s="19"/>
      <c r="J33" s="19"/>
    </row>
    <row r="34" spans="1:21" ht="12.75">
      <c r="A34" s="10">
        <v>2010</v>
      </c>
      <c r="B34" s="24">
        <v>65.7</v>
      </c>
      <c r="C34" s="24">
        <v>42.3</v>
      </c>
      <c r="D34" s="24">
        <v>32.1</v>
      </c>
      <c r="E34" s="58">
        <v>40269</v>
      </c>
      <c r="F34" s="61">
        <f t="shared" si="0"/>
        <v>22.37843137254902</v>
      </c>
      <c r="G34" s="61">
        <f t="shared" si="1"/>
        <v>23.740625000000001</v>
      </c>
      <c r="H34" s="19"/>
      <c r="I34" s="19"/>
      <c r="J34" s="19"/>
    </row>
    <row r="35" spans="1:21" ht="12.75">
      <c r="A35" s="10" t="s">
        <v>23</v>
      </c>
      <c r="B35" s="24">
        <v>80.2</v>
      </c>
      <c r="C35" s="24">
        <v>35.6</v>
      </c>
      <c r="D35" s="24">
        <v>61.2</v>
      </c>
      <c r="E35" s="59">
        <v>40452</v>
      </c>
      <c r="F35" s="61">
        <f t="shared" si="0"/>
        <v>22.37843137254902</v>
      </c>
      <c r="G35" s="61">
        <f t="shared" si="1"/>
        <v>23.740625000000001</v>
      </c>
      <c r="H35" s="19"/>
      <c r="I35" s="19"/>
      <c r="J35" s="19"/>
    </row>
    <row r="36" spans="1:21" ht="12.75">
      <c r="A36" s="10">
        <v>2011</v>
      </c>
      <c r="B36" s="24">
        <v>86.2</v>
      </c>
      <c r="C36" s="24">
        <v>40.6</v>
      </c>
      <c r="D36" s="24">
        <v>73</v>
      </c>
      <c r="E36" s="58">
        <v>40634</v>
      </c>
      <c r="F36" s="61">
        <f t="shared" si="0"/>
        <v>22.37843137254902</v>
      </c>
      <c r="G36" s="61">
        <f t="shared" si="1"/>
        <v>23.740625000000001</v>
      </c>
      <c r="H36" s="19"/>
      <c r="I36" s="19"/>
      <c r="J36" s="19"/>
    </row>
    <row r="37" spans="1:21" ht="12.75">
      <c r="A37" s="10" t="s">
        <v>37</v>
      </c>
      <c r="B37" s="24">
        <v>86.3</v>
      </c>
      <c r="C37" s="24">
        <v>15.3</v>
      </c>
      <c r="D37" s="24">
        <v>72.8</v>
      </c>
      <c r="E37" s="59">
        <v>40817</v>
      </c>
      <c r="F37" s="61">
        <f t="shared" si="0"/>
        <v>22.37843137254902</v>
      </c>
      <c r="G37" s="61">
        <f t="shared" si="1"/>
        <v>23.740625000000001</v>
      </c>
      <c r="H37" s="19"/>
      <c r="I37" s="19"/>
      <c r="J37" s="19"/>
    </row>
    <row r="38" spans="1:21" ht="12.75">
      <c r="A38" s="10">
        <v>2012</v>
      </c>
      <c r="B38" s="24">
        <v>86.5</v>
      </c>
      <c r="C38" s="24">
        <v>27.1</v>
      </c>
      <c r="D38" s="24">
        <v>73.5</v>
      </c>
      <c r="E38" s="58">
        <v>41000</v>
      </c>
      <c r="F38" s="61">
        <f t="shared" si="0"/>
        <v>22.37843137254902</v>
      </c>
      <c r="G38" s="61">
        <f t="shared" si="1"/>
        <v>23.740625000000001</v>
      </c>
      <c r="H38" s="19"/>
      <c r="I38" s="19"/>
      <c r="J38" s="19"/>
    </row>
    <row r="39" spans="1:21" ht="12.75">
      <c r="A39" s="10" t="s">
        <v>48</v>
      </c>
      <c r="B39" s="24">
        <v>79.900000000000006</v>
      </c>
      <c r="C39" s="24">
        <v>5.5999999999999979</v>
      </c>
      <c r="D39" s="24">
        <v>60</v>
      </c>
      <c r="E39" s="59">
        <v>41183</v>
      </c>
      <c r="F39" s="61">
        <f t="shared" si="0"/>
        <v>22.37843137254902</v>
      </c>
      <c r="G39" s="61">
        <f t="shared" si="1"/>
        <v>23.740625000000001</v>
      </c>
      <c r="H39" s="19"/>
      <c r="I39" s="19"/>
      <c r="J39" s="19"/>
    </row>
    <row r="40" spans="1:21" ht="12.75">
      <c r="A40" s="10">
        <v>2013</v>
      </c>
      <c r="B40" s="24">
        <v>82</v>
      </c>
      <c r="C40" s="24">
        <v>30.6</v>
      </c>
      <c r="D40" s="24">
        <v>64.5</v>
      </c>
      <c r="E40" s="58">
        <v>41365</v>
      </c>
      <c r="F40" s="61">
        <f t="shared" si="0"/>
        <v>22.37843137254902</v>
      </c>
      <c r="G40" s="61">
        <f t="shared" si="1"/>
        <v>23.740625000000001</v>
      </c>
      <c r="H40" s="19"/>
      <c r="I40" s="19"/>
      <c r="J40" s="19"/>
      <c r="U40" s="67" t="s">
        <v>217</v>
      </c>
    </row>
    <row r="41" spans="1:21" ht="12.75">
      <c r="A41" s="30" t="s">
        <v>57</v>
      </c>
      <c r="B41" s="24">
        <v>83</v>
      </c>
      <c r="C41" s="24">
        <v>23.999999999999993</v>
      </c>
      <c r="D41" s="24">
        <v>66.599999999999994</v>
      </c>
      <c r="E41" s="59">
        <v>41548</v>
      </c>
      <c r="F41" s="61">
        <f t="shared" si="0"/>
        <v>22.37843137254902</v>
      </c>
      <c r="G41" s="61">
        <f t="shared" si="1"/>
        <v>23.740625000000001</v>
      </c>
      <c r="H41" s="19"/>
      <c r="I41" s="19"/>
      <c r="J41" s="19"/>
    </row>
    <row r="42" spans="1:21" ht="12.75">
      <c r="A42" s="10">
        <v>2014</v>
      </c>
      <c r="B42" s="24">
        <v>87.7</v>
      </c>
      <c r="C42" s="24">
        <v>42.7</v>
      </c>
      <c r="D42" s="24">
        <v>76</v>
      </c>
      <c r="E42" s="58">
        <v>41730</v>
      </c>
      <c r="F42" s="61">
        <f t="shared" si="0"/>
        <v>22.37843137254902</v>
      </c>
      <c r="G42" s="61">
        <f t="shared" si="1"/>
        <v>23.740625000000001</v>
      </c>
      <c r="H42" s="19"/>
      <c r="I42" s="19"/>
      <c r="J42" s="19"/>
    </row>
    <row r="43" spans="1:21" ht="12.75">
      <c r="A43" s="30" t="s">
        <v>81</v>
      </c>
      <c r="B43" s="24">
        <v>83.8</v>
      </c>
      <c r="C43" s="24">
        <v>14.399999999999999</v>
      </c>
      <c r="D43" s="24">
        <v>68.400000000000006</v>
      </c>
      <c r="E43" s="59">
        <v>41913</v>
      </c>
      <c r="F43" s="61">
        <f t="shared" si="0"/>
        <v>22.37843137254902</v>
      </c>
      <c r="G43" s="61">
        <f t="shared" si="1"/>
        <v>23.740625000000001</v>
      </c>
      <c r="H43" s="19"/>
      <c r="I43" s="19"/>
      <c r="J43" s="19"/>
    </row>
    <row r="44" spans="1:21" ht="12.75">
      <c r="A44" s="10">
        <v>2015</v>
      </c>
      <c r="B44" s="24">
        <v>85.6</v>
      </c>
      <c r="C44" s="24">
        <v>31.4</v>
      </c>
      <c r="D44" s="24">
        <v>71.8</v>
      </c>
      <c r="E44" s="58">
        <v>42095</v>
      </c>
      <c r="F44" s="61">
        <f t="shared" si="0"/>
        <v>22.37843137254902</v>
      </c>
      <c r="G44" s="61">
        <f t="shared" si="1"/>
        <v>23.740625000000001</v>
      </c>
      <c r="H44" s="19"/>
      <c r="I44" s="19"/>
      <c r="J44" s="19"/>
    </row>
    <row r="45" spans="1:21" ht="12.75">
      <c r="A45" s="30" t="s">
        <v>91</v>
      </c>
      <c r="B45" s="24">
        <v>84</v>
      </c>
      <c r="C45" s="24">
        <v>16.900000000000002</v>
      </c>
      <c r="D45" s="24">
        <v>68.3</v>
      </c>
      <c r="E45" s="59">
        <v>42278</v>
      </c>
      <c r="F45" s="61">
        <f t="shared" si="0"/>
        <v>22.37843137254902</v>
      </c>
      <c r="G45" s="61">
        <f t="shared" si="1"/>
        <v>23.740625000000001</v>
      </c>
    </row>
    <row r="46" spans="1:21" ht="12.75">
      <c r="A46" s="10">
        <v>2016</v>
      </c>
      <c r="B46" s="24">
        <v>84.399999999999991</v>
      </c>
      <c r="C46" s="24">
        <v>27.299999999999997</v>
      </c>
      <c r="D46" s="24">
        <v>69</v>
      </c>
      <c r="E46" s="58">
        <v>42461</v>
      </c>
      <c r="F46" s="61">
        <f t="shared" si="0"/>
        <v>22.37843137254902</v>
      </c>
      <c r="G46" s="61">
        <f t="shared" si="1"/>
        <v>23.740625000000001</v>
      </c>
    </row>
    <row r="47" spans="1:21" ht="12.75">
      <c r="A47" s="30" t="s">
        <v>101</v>
      </c>
      <c r="B47" s="24">
        <v>86.7</v>
      </c>
      <c r="C47" s="24">
        <v>25.700000000000003</v>
      </c>
      <c r="D47" s="24">
        <v>74</v>
      </c>
      <c r="E47" s="59">
        <v>42644</v>
      </c>
      <c r="F47" s="61">
        <f t="shared" si="0"/>
        <v>22.37843137254902</v>
      </c>
      <c r="G47" s="61">
        <f t="shared" si="1"/>
        <v>23.740625000000001</v>
      </c>
    </row>
    <row r="48" spans="1:21" ht="12.75">
      <c r="A48" s="10">
        <v>2017</v>
      </c>
      <c r="B48" s="24">
        <v>88.399999999999991</v>
      </c>
      <c r="C48" s="24">
        <v>34.399999999999991</v>
      </c>
      <c r="D48" s="24">
        <v>77.099999999999994</v>
      </c>
      <c r="E48" s="58">
        <v>42826</v>
      </c>
      <c r="F48" s="61">
        <f t="shared" si="0"/>
        <v>22.37843137254902</v>
      </c>
      <c r="G48" s="61">
        <f t="shared" si="1"/>
        <v>23.740625000000001</v>
      </c>
    </row>
    <row r="49" spans="1:7" ht="12.75">
      <c r="A49" s="30" t="s">
        <v>123</v>
      </c>
      <c r="B49" s="24">
        <v>90.2</v>
      </c>
      <c r="C49" s="24">
        <v>27.3</v>
      </c>
      <c r="D49" s="24">
        <v>81</v>
      </c>
      <c r="E49" s="59">
        <v>43009</v>
      </c>
      <c r="F49" s="61">
        <f t="shared" si="0"/>
        <v>22.37843137254902</v>
      </c>
      <c r="G49" s="61">
        <f t="shared" si="1"/>
        <v>23.740625000000001</v>
      </c>
    </row>
    <row r="50" spans="1:7" ht="12.75">
      <c r="A50" s="10">
        <v>2018</v>
      </c>
      <c r="B50" s="24">
        <v>92</v>
      </c>
      <c r="C50" s="24">
        <v>32.5</v>
      </c>
      <c r="D50" s="24">
        <v>84.6</v>
      </c>
      <c r="E50" s="58">
        <v>43191</v>
      </c>
      <c r="F50" s="61">
        <f t="shared" si="0"/>
        <v>22.37843137254902</v>
      </c>
      <c r="G50" s="61">
        <f t="shared" si="1"/>
        <v>23.740625000000001</v>
      </c>
    </row>
    <row r="51" spans="1:7" ht="12.75">
      <c r="A51" s="30" t="s">
        <v>132</v>
      </c>
      <c r="B51" s="24">
        <v>89.300000000000011</v>
      </c>
      <c r="C51" s="24">
        <v>21.099999999999998</v>
      </c>
      <c r="D51" s="24">
        <v>79.300000000000011</v>
      </c>
      <c r="E51" s="59">
        <v>43374</v>
      </c>
      <c r="F51" s="61">
        <f t="shared" si="0"/>
        <v>22.37843137254902</v>
      </c>
      <c r="G51" s="61">
        <f t="shared" si="1"/>
        <v>23.740625000000001</v>
      </c>
    </row>
    <row r="52" spans="1:7" ht="12.75">
      <c r="A52" s="10">
        <v>2019</v>
      </c>
      <c r="B52" s="24">
        <v>86.399999999999991</v>
      </c>
      <c r="C52" s="24">
        <v>24.1</v>
      </c>
      <c r="D52" s="24">
        <v>73.599999999999994</v>
      </c>
      <c r="E52" s="58">
        <v>43556</v>
      </c>
      <c r="F52" s="61">
        <f t="shared" si="0"/>
        <v>22.37843137254902</v>
      </c>
      <c r="G52" s="61">
        <f t="shared" si="1"/>
        <v>23.740625000000001</v>
      </c>
    </row>
    <row r="53" spans="1:7" ht="12.75">
      <c r="A53" s="30" t="s">
        <v>149</v>
      </c>
      <c r="B53" s="24">
        <v>80.600000000000009</v>
      </c>
      <c r="C53" s="24">
        <v>0.39999999999999858</v>
      </c>
      <c r="D53" s="24">
        <v>61.800000000000011</v>
      </c>
      <c r="E53" s="59">
        <v>43739</v>
      </c>
      <c r="F53" s="61">
        <f t="shared" si="0"/>
        <v>22.37843137254902</v>
      </c>
      <c r="G53" s="61">
        <f t="shared" si="1"/>
        <v>23.740625000000001</v>
      </c>
    </row>
    <row r="54" spans="1:7" ht="12.75">
      <c r="A54" s="10">
        <v>2020</v>
      </c>
      <c r="B54" s="24">
        <v>51.4</v>
      </c>
      <c r="C54" s="24">
        <v>-0.80000000000000071</v>
      </c>
      <c r="D54" s="24">
        <v>3.6000000000000014</v>
      </c>
      <c r="E54" s="58">
        <v>43922</v>
      </c>
      <c r="F54" s="61">
        <f t="shared" si="0"/>
        <v>22.37843137254902</v>
      </c>
      <c r="G54" s="61">
        <f t="shared" si="1"/>
        <v>23.740625000000001</v>
      </c>
    </row>
    <row r="55" spans="1:7" ht="12.75">
      <c r="A55" s="30" t="s">
        <v>156</v>
      </c>
      <c r="B55" s="24">
        <v>65.5</v>
      </c>
      <c r="C55" s="24">
        <v>11.8</v>
      </c>
      <c r="D55" s="24">
        <v>31.9</v>
      </c>
      <c r="E55" s="59">
        <v>44105</v>
      </c>
      <c r="F55" s="61">
        <f t="shared" si="0"/>
        <v>22.37843137254902</v>
      </c>
      <c r="G55" s="61">
        <f t="shared" si="1"/>
        <v>23.740625000000001</v>
      </c>
    </row>
    <row r="56" spans="1:7" ht="12.75">
      <c r="A56" s="10"/>
    </row>
    <row r="57" spans="1:7" ht="12.75">
      <c r="A57" s="10"/>
    </row>
  </sheetData>
  <phoneticPr fontId="8" type="noConversion"/>
  <pageMargins left="0.78740157499999996" right="0.78740157499999996" top="0.984251969" bottom="0.984251969" header="0.4921259845" footer="0.4921259845"/>
  <pageSetup paperSize="9" scale="9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opLeftCell="N1" zoomScale="120" zoomScaleNormal="120" workbookViewId="0">
      <selection activeCell="Q18" sqref="Q18"/>
    </sheetView>
  </sheetViews>
  <sheetFormatPr baseColWidth="10" defaultColWidth="11.42578125" defaultRowHeight="15"/>
  <cols>
    <col min="1" max="1" width="17.7109375" style="46" customWidth="1"/>
    <col min="2" max="2" width="8.7109375" style="41" customWidth="1"/>
    <col min="3" max="4" width="8.28515625" style="41" customWidth="1"/>
    <col min="5" max="16384" width="11.42578125" style="35"/>
  </cols>
  <sheetData>
    <row r="1" spans="1:17" ht="27.75">
      <c r="A1" s="36" t="s">
        <v>17</v>
      </c>
      <c r="B1" s="37"/>
      <c r="C1" s="37"/>
      <c r="D1" s="37"/>
    </row>
    <row r="2" spans="1:17" ht="12.75">
      <c r="A2" s="38"/>
      <c r="B2" s="39">
        <v>23.099999999999998</v>
      </c>
      <c r="C2" s="39">
        <v>-22.7</v>
      </c>
      <c r="D2" s="37"/>
    </row>
    <row r="3" spans="1:17" ht="12.75">
      <c r="A3" s="35" t="s">
        <v>28</v>
      </c>
      <c r="B3" s="39">
        <v>25</v>
      </c>
      <c r="C3" s="39">
        <v>-25.8</v>
      </c>
      <c r="D3" s="37"/>
    </row>
    <row r="4" spans="1:17" ht="12.75">
      <c r="A4" s="35"/>
      <c r="B4" s="39">
        <v>30.6</v>
      </c>
      <c r="C4" s="39">
        <v>-18.8</v>
      </c>
      <c r="D4" s="37"/>
    </row>
    <row r="5" spans="1:17" ht="12.75">
      <c r="A5" s="35"/>
      <c r="B5" s="37"/>
      <c r="C5" s="37"/>
      <c r="D5" s="37"/>
      <c r="Q5" s="66" t="s">
        <v>245</v>
      </c>
    </row>
    <row r="6" spans="1:17" ht="12.75">
      <c r="A6" s="35"/>
      <c r="B6" s="37"/>
      <c r="C6" s="37"/>
      <c r="D6" s="37"/>
    </row>
    <row r="7" spans="1:17" ht="12.75">
      <c r="A7" s="40"/>
      <c r="B7" s="37"/>
      <c r="C7" s="37"/>
      <c r="D7" s="37"/>
    </row>
    <row r="8" spans="1:17" ht="12.75">
      <c r="A8" s="35"/>
      <c r="B8" s="37"/>
      <c r="C8" s="37"/>
      <c r="D8" s="37"/>
    </row>
    <row r="9" spans="1:17" ht="12.75">
      <c r="A9" s="35"/>
      <c r="B9" s="37"/>
      <c r="C9" s="37"/>
    </row>
    <row r="10" spans="1:17">
      <c r="A10" s="40"/>
      <c r="B10" s="42">
        <v>9.1</v>
      </c>
      <c r="C10" s="42">
        <v>-31.8</v>
      </c>
    </row>
    <row r="11" spans="1:17">
      <c r="A11" s="40" t="s">
        <v>39</v>
      </c>
      <c r="B11" s="42">
        <v>25</v>
      </c>
      <c r="C11" s="42">
        <v>-14.299999999999999</v>
      </c>
      <c r="D11" s="43"/>
    </row>
    <row r="12" spans="1:17">
      <c r="A12" s="40"/>
      <c r="B12" s="42">
        <v>11.1</v>
      </c>
      <c r="C12" s="42">
        <v>-25.9</v>
      </c>
      <c r="D12" s="43"/>
    </row>
    <row r="13" spans="1:17">
      <c r="A13" s="40"/>
      <c r="D13" s="44"/>
    </row>
    <row r="14" spans="1:17">
      <c r="A14" s="40"/>
      <c r="B14" s="42">
        <v>23.883928571428573</v>
      </c>
      <c r="C14" s="42">
        <v>-22.991071428571427</v>
      </c>
      <c r="D14" s="45"/>
    </row>
    <row r="15" spans="1:17">
      <c r="A15" s="40" t="s">
        <v>42</v>
      </c>
      <c r="B15" s="42">
        <v>23.4375</v>
      </c>
      <c r="C15" s="42">
        <v>-25.558035714285715</v>
      </c>
      <c r="D15" s="43"/>
    </row>
    <row r="16" spans="1:17">
      <c r="A16" s="40"/>
      <c r="B16" s="42">
        <v>28.160919540229884</v>
      </c>
      <c r="C16" s="42">
        <v>-19.999999999999996</v>
      </c>
      <c r="D16" s="43"/>
    </row>
    <row r="17" spans="1:17">
      <c r="A17" s="35"/>
      <c r="B17" s="37"/>
      <c r="C17" s="37"/>
      <c r="D17" s="44"/>
    </row>
    <row r="18" spans="1:17">
      <c r="A18" s="35"/>
      <c r="B18" s="42">
        <v>22.400000000000002</v>
      </c>
      <c r="C18" s="42">
        <v>-23.200000000000003</v>
      </c>
      <c r="D18" s="45"/>
      <c r="Q18" s="67" t="s">
        <v>217</v>
      </c>
    </row>
    <row r="19" spans="1:17">
      <c r="A19" s="40" t="s">
        <v>43</v>
      </c>
      <c r="B19" s="42">
        <v>27.5</v>
      </c>
      <c r="C19" s="42">
        <v>-23.5</v>
      </c>
      <c r="D19" s="43"/>
    </row>
    <row r="20" spans="1:17">
      <c r="A20" s="35"/>
      <c r="B20" s="42">
        <v>32.700000000000003</v>
      </c>
      <c r="C20" s="42">
        <v>-18.2</v>
      </c>
      <c r="D20" s="43"/>
    </row>
    <row r="21" spans="1:17">
      <c r="A21" s="35"/>
      <c r="B21" s="37"/>
      <c r="C21" s="37"/>
      <c r="D21" s="44"/>
    </row>
    <row r="22" spans="1:17">
      <c r="A22" s="35"/>
      <c r="B22" s="42">
        <v>22.7</v>
      </c>
      <c r="C22" s="42">
        <v>-19.799999999999997</v>
      </c>
      <c r="D22" s="45"/>
    </row>
    <row r="23" spans="1:17">
      <c r="A23" s="40" t="s">
        <v>44</v>
      </c>
      <c r="B23" s="42">
        <v>26.4</v>
      </c>
      <c r="C23" s="42">
        <v>-23.7</v>
      </c>
      <c r="D23" s="43"/>
    </row>
    <row r="24" spans="1:17">
      <c r="A24" s="35"/>
      <c r="B24" s="42">
        <v>38.300000000000004</v>
      </c>
      <c r="C24" s="42">
        <v>-14.700000000000001</v>
      </c>
      <c r="D24" s="43"/>
    </row>
    <row r="25" spans="1:17">
      <c r="A25" s="35"/>
      <c r="B25" s="37"/>
      <c r="C25" s="37"/>
      <c r="D25" s="46"/>
    </row>
    <row r="26" spans="1:17" ht="12.75">
      <c r="A26" s="35"/>
      <c r="B26" s="37"/>
      <c r="C26" s="37"/>
    </row>
    <row r="27" spans="1:17" ht="12.75">
      <c r="A27" s="35"/>
      <c r="B27" s="37"/>
      <c r="C27" s="37"/>
    </row>
    <row r="28" spans="1:17" ht="12.75">
      <c r="A28" s="35"/>
      <c r="B28" s="37"/>
      <c r="C28" s="37"/>
    </row>
    <row r="29" spans="1:17">
      <c r="A29" s="35"/>
      <c r="B29" s="37"/>
      <c r="C29" s="37"/>
      <c r="D29" s="46"/>
    </row>
    <row r="30" spans="1:17" ht="12.75">
      <c r="A30" s="35"/>
      <c r="B30" s="47">
        <v>28.3</v>
      </c>
      <c r="C30" s="47">
        <v>-26.7</v>
      </c>
      <c r="J30" s="41"/>
      <c r="K30" s="41"/>
      <c r="L30" s="41"/>
      <c r="M30" s="41"/>
    </row>
    <row r="31" spans="1:17" ht="25.5">
      <c r="A31" s="40" t="s">
        <v>19</v>
      </c>
      <c r="B31" s="47">
        <v>26.4</v>
      </c>
      <c r="C31" s="47">
        <v>-29.9</v>
      </c>
      <c r="J31" s="41"/>
      <c r="K31" s="41"/>
      <c r="L31" s="40"/>
      <c r="M31" s="41"/>
    </row>
    <row r="32" spans="1:17" ht="12.75">
      <c r="A32" s="35"/>
      <c r="B32" s="47">
        <v>51.5</v>
      </c>
      <c r="C32" s="47">
        <v>-14.2</v>
      </c>
      <c r="J32" s="41"/>
      <c r="K32" s="41"/>
      <c r="M32" s="41"/>
    </row>
    <row r="33" spans="1:13">
      <c r="A33" s="35"/>
      <c r="B33" s="48"/>
      <c r="C33" s="48"/>
      <c r="D33" s="51"/>
      <c r="J33" s="41"/>
      <c r="K33" s="46"/>
      <c r="M33" s="48"/>
    </row>
    <row r="34" spans="1:13" ht="12.75">
      <c r="A34" s="35"/>
      <c r="B34" s="47">
        <v>17.899999999999999</v>
      </c>
      <c r="C34" s="47">
        <v>-29.1</v>
      </c>
      <c r="J34" s="41"/>
      <c r="K34" s="41"/>
      <c r="M34" s="41"/>
    </row>
    <row r="35" spans="1:13" ht="25.5">
      <c r="A35" s="40" t="s">
        <v>56</v>
      </c>
      <c r="B35" s="47">
        <v>23.200000000000003</v>
      </c>
      <c r="C35" s="47">
        <v>-30.6</v>
      </c>
      <c r="J35" s="41"/>
      <c r="K35" s="41"/>
      <c r="L35" s="40"/>
      <c r="M35" s="41"/>
    </row>
    <row r="36" spans="1:13" ht="12.75">
      <c r="A36" s="35"/>
      <c r="B36" s="47">
        <v>36</v>
      </c>
      <c r="C36" s="47">
        <v>-16.2</v>
      </c>
      <c r="J36" s="41"/>
      <c r="K36" s="41"/>
      <c r="M36" s="41"/>
    </row>
    <row r="37" spans="1:13">
      <c r="A37" s="35"/>
      <c r="B37" s="48"/>
      <c r="C37" s="48"/>
      <c r="D37" s="51"/>
      <c r="J37" s="41"/>
      <c r="K37" s="46"/>
      <c r="M37" s="48"/>
    </row>
    <row r="38" spans="1:13" ht="12.75">
      <c r="A38" s="35"/>
      <c r="B38" s="47">
        <v>31.7</v>
      </c>
      <c r="C38" s="47">
        <v>-25.8</v>
      </c>
      <c r="J38" s="41"/>
      <c r="K38" s="41"/>
      <c r="M38" s="41"/>
    </row>
    <row r="39" spans="1:13" ht="12.75">
      <c r="A39" s="40" t="s">
        <v>27</v>
      </c>
      <c r="B39" s="47">
        <v>23.099999999999998</v>
      </c>
      <c r="C39" s="47">
        <v>-25.6</v>
      </c>
      <c r="J39" s="41"/>
      <c r="K39" s="41"/>
      <c r="L39" s="40"/>
      <c r="M39" s="41"/>
    </row>
    <row r="40" spans="1:13" ht="12.75">
      <c r="A40" s="35"/>
      <c r="B40" s="47">
        <v>32</v>
      </c>
      <c r="C40" s="47">
        <v>-15.5</v>
      </c>
      <c r="J40" s="41"/>
      <c r="K40" s="41"/>
      <c r="M40" s="41"/>
    </row>
    <row r="41" spans="1:13" ht="12.75">
      <c r="A41" s="35"/>
      <c r="B41" s="48"/>
      <c r="C41" s="48"/>
      <c r="D41" s="49"/>
      <c r="J41" s="41"/>
      <c r="K41" s="41"/>
      <c r="M41" s="41"/>
    </row>
    <row r="42" spans="1:13" ht="12.75">
      <c r="A42" s="35"/>
      <c r="B42" s="47">
        <v>24.3</v>
      </c>
      <c r="C42" s="47">
        <v>-17.399999999999999</v>
      </c>
      <c r="J42" s="41"/>
      <c r="K42" s="41"/>
      <c r="M42" s="41"/>
    </row>
    <row r="43" spans="1:13" ht="25.5">
      <c r="A43" s="40" t="s">
        <v>20</v>
      </c>
      <c r="B43" s="47">
        <v>27</v>
      </c>
      <c r="C43" s="47">
        <v>-23.400000000000002</v>
      </c>
      <c r="J43" s="41"/>
      <c r="K43" s="41"/>
      <c r="L43" s="40"/>
      <c r="M43" s="41"/>
    </row>
    <row r="44" spans="1:13" ht="12.75">
      <c r="A44" s="35"/>
      <c r="B44" s="47">
        <v>31.8</v>
      </c>
      <c r="C44" s="47">
        <v>-17.7</v>
      </c>
      <c r="J44" s="41"/>
      <c r="K44" s="41"/>
      <c r="M44" s="41"/>
    </row>
    <row r="45" spans="1:13" ht="12.75">
      <c r="A45" s="35"/>
      <c r="B45" s="48"/>
      <c r="C45" s="48"/>
      <c r="D45" s="51"/>
      <c r="J45" s="41"/>
      <c r="K45" s="41"/>
      <c r="M45" s="41"/>
    </row>
    <row r="46" spans="1:13" ht="12.75">
      <c r="A46" s="35"/>
      <c r="B46" s="47">
        <v>26.3</v>
      </c>
      <c r="C46" s="47">
        <v>-28</v>
      </c>
      <c r="J46" s="41"/>
      <c r="K46" s="41"/>
      <c r="M46" s="41"/>
    </row>
    <row r="47" spans="1:13" ht="12.75">
      <c r="A47" s="40" t="s">
        <v>0</v>
      </c>
      <c r="B47" s="47">
        <v>27.2</v>
      </c>
      <c r="C47" s="47">
        <v>-26.3</v>
      </c>
      <c r="J47" s="41"/>
      <c r="K47" s="41"/>
      <c r="L47" s="40"/>
      <c r="M47" s="41"/>
    </row>
    <row r="48" spans="1:13" ht="12.75">
      <c r="A48" s="35"/>
      <c r="B48" s="47">
        <v>28.8</v>
      </c>
      <c r="C48" s="47">
        <v>-16</v>
      </c>
      <c r="J48" s="41"/>
      <c r="K48" s="41"/>
      <c r="M48" s="41"/>
    </row>
    <row r="49" spans="1:13" ht="12.75">
      <c r="A49" s="35"/>
      <c r="B49" s="48"/>
      <c r="C49" s="48"/>
      <c r="D49" s="51"/>
      <c r="J49" s="41"/>
      <c r="K49" s="41"/>
      <c r="M49" s="41"/>
    </row>
    <row r="50" spans="1:13" ht="12.75">
      <c r="A50" s="35"/>
      <c r="B50" s="47">
        <v>32.4</v>
      </c>
      <c r="C50" s="47">
        <v>-14.8</v>
      </c>
      <c r="J50" s="41"/>
      <c r="K50" s="41"/>
      <c r="M50" s="41"/>
    </row>
    <row r="51" spans="1:13" ht="25.5">
      <c r="A51" s="40" t="s">
        <v>22</v>
      </c>
      <c r="B51" s="47">
        <v>29.9</v>
      </c>
      <c r="C51" s="47">
        <v>-25.200000000000003</v>
      </c>
      <c r="J51" s="41"/>
      <c r="K51" s="41"/>
      <c r="L51" s="40"/>
      <c r="M51" s="41"/>
    </row>
    <row r="52" spans="1:13" ht="12.75">
      <c r="A52" s="35"/>
      <c r="B52" s="47">
        <v>24.3</v>
      </c>
      <c r="C52" s="47">
        <v>-17.100000000000001</v>
      </c>
      <c r="J52" s="41"/>
      <c r="K52" s="41"/>
      <c r="M52" s="41"/>
    </row>
    <row r="53" spans="1:13" ht="12.75">
      <c r="A53" s="35"/>
      <c r="B53" s="48"/>
      <c r="C53" s="48"/>
      <c r="D53" s="51"/>
      <c r="J53" s="41"/>
      <c r="K53" s="41"/>
      <c r="M53" s="41"/>
    </row>
    <row r="54" spans="1:13" ht="12.75">
      <c r="A54" s="35"/>
      <c r="B54" s="47">
        <v>12.7</v>
      </c>
      <c r="C54" s="47">
        <v>-12.8</v>
      </c>
      <c r="J54" s="41"/>
      <c r="K54" s="41"/>
      <c r="M54" s="41"/>
    </row>
    <row r="55" spans="1:13" ht="12.75">
      <c r="A55" s="40" t="s">
        <v>15</v>
      </c>
      <c r="B55" s="47">
        <v>18.299999999999997</v>
      </c>
      <c r="C55" s="47">
        <v>-19.600000000000001</v>
      </c>
      <c r="J55" s="41"/>
      <c r="K55" s="41"/>
      <c r="L55" s="40"/>
      <c r="M55" s="41"/>
    </row>
    <row r="56" spans="1:13" ht="12.75">
      <c r="A56" s="35"/>
      <c r="B56" s="47">
        <v>16.5</v>
      </c>
      <c r="C56" s="47">
        <v>-33.1</v>
      </c>
      <c r="J56" s="41"/>
      <c r="K56" s="41"/>
      <c r="M56" s="41"/>
    </row>
    <row r="57" spans="1:13" ht="12.75">
      <c r="A57" s="35"/>
      <c r="B57" s="48"/>
      <c r="C57" s="48"/>
      <c r="D57" s="51"/>
      <c r="J57" s="41"/>
      <c r="K57" s="41"/>
      <c r="M57" s="41"/>
    </row>
    <row r="58" spans="1:13" ht="12.75">
      <c r="A58" s="35"/>
      <c r="B58" s="47">
        <v>18</v>
      </c>
      <c r="C58" s="47">
        <v>-23.6</v>
      </c>
      <c r="J58" s="41"/>
      <c r="K58" s="41"/>
      <c r="M58" s="41"/>
    </row>
    <row r="59" spans="1:13" ht="25.5">
      <c r="A59" s="40" t="s">
        <v>21</v>
      </c>
      <c r="B59" s="47">
        <v>24.5</v>
      </c>
      <c r="C59" s="47">
        <v>-21.5</v>
      </c>
      <c r="J59" s="41"/>
      <c r="K59" s="41"/>
      <c r="L59" s="40"/>
      <c r="M59" s="41"/>
    </row>
    <row r="60" spans="1:13" ht="12.75">
      <c r="A60" s="35"/>
      <c r="B60" s="47">
        <v>9.9</v>
      </c>
      <c r="C60" s="47">
        <v>-28.6</v>
      </c>
      <c r="J60" s="41"/>
      <c r="K60" s="41"/>
      <c r="L60" s="41"/>
      <c r="M60" s="41"/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EDD"/>
  </sheetPr>
  <dimension ref="A1:AA45"/>
  <sheetViews>
    <sheetView topLeftCell="E19" zoomScale="110" zoomScaleNormal="110" workbookViewId="0">
      <selection activeCell="H45" sqref="H45"/>
    </sheetView>
  </sheetViews>
  <sheetFormatPr baseColWidth="10" defaultColWidth="11.42578125" defaultRowHeight="12.75"/>
  <cols>
    <col min="1" max="1" width="64.42578125" style="33" customWidth="1"/>
    <col min="2" max="3" width="16.28515625" style="33" customWidth="1"/>
    <col min="4" max="4" width="14" style="33" customWidth="1"/>
    <col min="5" max="6" width="11.42578125" style="33" customWidth="1"/>
    <col min="7" max="16384" width="11.42578125" style="33"/>
  </cols>
  <sheetData>
    <row r="1" spans="1:27" ht="27.75">
      <c r="A1" s="33" t="s">
        <v>61</v>
      </c>
      <c r="K1" s="80"/>
      <c r="L1" s="80"/>
    </row>
    <row r="2" spans="1:27">
      <c r="B2" s="33" t="s">
        <v>30</v>
      </c>
      <c r="C2" s="33" t="s">
        <v>154</v>
      </c>
      <c r="D2" s="33" t="s">
        <v>151</v>
      </c>
      <c r="E2" s="33" t="s">
        <v>142</v>
      </c>
      <c r="F2" s="33" t="s">
        <v>133</v>
      </c>
      <c r="G2" s="33" t="s">
        <v>130</v>
      </c>
      <c r="H2" s="33" t="s">
        <v>124</v>
      </c>
      <c r="I2" s="33" t="s">
        <v>104</v>
      </c>
      <c r="J2" s="33" t="s">
        <v>102</v>
      </c>
      <c r="K2" s="33" t="s">
        <v>94</v>
      </c>
      <c r="L2" s="33" t="s">
        <v>92</v>
      </c>
      <c r="M2" s="33" t="s">
        <v>87</v>
      </c>
      <c r="N2" s="33" t="s">
        <v>83</v>
      </c>
      <c r="O2" s="33" t="s">
        <v>82</v>
      </c>
      <c r="P2" s="33" t="s">
        <v>58</v>
      </c>
    </row>
    <row r="3" spans="1:27">
      <c r="A3" s="33" t="s">
        <v>67</v>
      </c>
      <c r="B3" s="33">
        <v>68.2</v>
      </c>
      <c r="C3" s="33">
        <v>72.2</v>
      </c>
      <c r="D3" s="33">
        <v>68.7</v>
      </c>
      <c r="E3" s="33">
        <v>72.2</v>
      </c>
      <c r="F3" s="33">
        <v>69.599999999999994</v>
      </c>
      <c r="G3" s="33">
        <v>71</v>
      </c>
      <c r="H3" s="33">
        <v>68.599999999999994</v>
      </c>
      <c r="I3" s="33">
        <v>68.599999999999994</v>
      </c>
      <c r="J3" s="33">
        <v>66.599999999999994</v>
      </c>
      <c r="K3" s="33">
        <v>68.2</v>
      </c>
      <c r="L3" s="33">
        <v>70.7</v>
      </c>
      <c r="M3" s="33">
        <v>71.900000000000006</v>
      </c>
      <c r="N3" s="33">
        <v>67.3</v>
      </c>
      <c r="O3" s="33">
        <v>69.3</v>
      </c>
      <c r="P3" s="33">
        <v>68.2</v>
      </c>
      <c r="S3" s="81"/>
      <c r="T3" s="81"/>
      <c r="U3" s="81"/>
      <c r="V3" s="81"/>
      <c r="W3" s="81"/>
      <c r="X3" s="81"/>
      <c r="Y3" s="81"/>
      <c r="Z3" s="81"/>
      <c r="AA3" s="81"/>
    </row>
    <row r="4" spans="1:27">
      <c r="A4" s="33" t="s">
        <v>62</v>
      </c>
      <c r="B4" s="33">
        <v>67.3</v>
      </c>
      <c r="C4" s="33">
        <v>78.8</v>
      </c>
      <c r="D4" s="33">
        <v>76.8</v>
      </c>
      <c r="E4" s="33">
        <v>80.5</v>
      </c>
      <c r="F4" s="33">
        <v>79.400000000000006</v>
      </c>
      <c r="G4" s="33">
        <v>77.599999999999994</v>
      </c>
      <c r="H4" s="33">
        <v>78</v>
      </c>
      <c r="I4" s="33">
        <v>71.2</v>
      </c>
      <c r="J4" s="33">
        <v>70.400000000000006</v>
      </c>
      <c r="K4" s="33">
        <v>64.3</v>
      </c>
      <c r="L4" s="33">
        <v>63.6</v>
      </c>
      <c r="M4" s="33">
        <v>60.1</v>
      </c>
      <c r="N4" s="33">
        <v>61.5</v>
      </c>
      <c r="O4" s="33">
        <v>61</v>
      </c>
      <c r="P4" s="33">
        <v>57.4</v>
      </c>
      <c r="S4" s="81"/>
      <c r="T4" s="81"/>
      <c r="U4" s="81"/>
      <c r="V4" s="81"/>
      <c r="W4" s="81"/>
      <c r="X4" s="81"/>
      <c r="Y4" s="81"/>
      <c r="Z4" s="81"/>
      <c r="AA4" s="81"/>
    </row>
    <row r="5" spans="1:27">
      <c r="A5" s="33" t="s">
        <v>162</v>
      </c>
      <c r="B5" s="33">
        <v>64.8</v>
      </c>
      <c r="S5" s="81"/>
      <c r="T5" s="81"/>
      <c r="U5" s="81"/>
      <c r="V5" s="81"/>
      <c r="W5" s="81"/>
      <c r="X5" s="81"/>
      <c r="Y5" s="81"/>
      <c r="Z5" s="81"/>
      <c r="AA5" s="81"/>
    </row>
    <row r="6" spans="1:27">
      <c r="A6" s="33" t="s">
        <v>65</v>
      </c>
      <c r="B6" s="33">
        <v>44</v>
      </c>
      <c r="C6" s="33">
        <v>51.8</v>
      </c>
      <c r="D6" s="33">
        <v>48.9</v>
      </c>
      <c r="E6" s="33">
        <v>50.8</v>
      </c>
      <c r="F6" s="33">
        <v>51.1</v>
      </c>
      <c r="G6" s="33">
        <v>47.5</v>
      </c>
      <c r="H6" s="33">
        <v>48.6</v>
      </c>
      <c r="I6" s="33">
        <v>47.2</v>
      </c>
      <c r="J6" s="33">
        <v>48</v>
      </c>
      <c r="K6" s="33">
        <v>48.8</v>
      </c>
      <c r="L6" s="33">
        <v>48.2</v>
      </c>
      <c r="M6" s="33">
        <v>46.6</v>
      </c>
      <c r="N6" s="33">
        <v>45.5</v>
      </c>
      <c r="O6" s="33">
        <v>45.1</v>
      </c>
      <c r="P6" s="33">
        <v>45.8</v>
      </c>
      <c r="S6" s="81"/>
      <c r="T6" s="81"/>
      <c r="U6" s="81"/>
      <c r="V6" s="81"/>
      <c r="W6" s="81"/>
      <c r="X6" s="81"/>
      <c r="Y6" s="81"/>
      <c r="Z6" s="81"/>
      <c r="AA6" s="81"/>
    </row>
    <row r="7" spans="1:27">
      <c r="A7" s="33" t="s">
        <v>63</v>
      </c>
      <c r="B7" s="33">
        <v>43.6</v>
      </c>
      <c r="C7" s="33">
        <v>31.4</v>
      </c>
      <c r="D7" s="33">
        <v>31.7</v>
      </c>
      <c r="E7" s="33">
        <v>21.2</v>
      </c>
      <c r="F7" s="33">
        <v>16.399999999999999</v>
      </c>
      <c r="G7" s="33">
        <v>16.7</v>
      </c>
      <c r="H7" s="33">
        <v>18.899999999999999</v>
      </c>
      <c r="I7" s="33">
        <v>21.8</v>
      </c>
      <c r="J7" s="33">
        <v>25.5</v>
      </c>
      <c r="K7" s="33">
        <v>26.7</v>
      </c>
      <c r="L7" s="33">
        <v>30.7</v>
      </c>
      <c r="M7" s="33">
        <v>28.6</v>
      </c>
      <c r="N7" s="33">
        <v>31.7</v>
      </c>
      <c r="O7" s="33">
        <v>26.9</v>
      </c>
      <c r="P7" s="33">
        <v>31.9</v>
      </c>
      <c r="S7" s="81"/>
      <c r="T7" s="81"/>
      <c r="U7" s="81"/>
      <c r="V7" s="81"/>
      <c r="W7" s="81"/>
      <c r="X7" s="81"/>
      <c r="Y7" s="81"/>
      <c r="Z7" s="81"/>
      <c r="AA7" s="81"/>
    </row>
    <row r="8" spans="1:27">
      <c r="A8" s="33" t="s">
        <v>64</v>
      </c>
      <c r="B8" s="33">
        <v>36.6</v>
      </c>
      <c r="C8" s="33">
        <v>39</v>
      </c>
      <c r="D8" s="33">
        <v>39.9</v>
      </c>
      <c r="E8" s="33">
        <v>39.200000000000003</v>
      </c>
      <c r="F8" s="33">
        <v>40.4</v>
      </c>
      <c r="G8" s="33">
        <v>42.9</v>
      </c>
      <c r="H8" s="33">
        <v>46.9</v>
      </c>
      <c r="I8" s="33">
        <v>49.5</v>
      </c>
      <c r="J8" s="33">
        <v>49.2</v>
      </c>
      <c r="K8" s="33">
        <v>49</v>
      </c>
      <c r="L8" s="33">
        <v>51.8</v>
      </c>
      <c r="M8" s="33">
        <v>51</v>
      </c>
      <c r="N8" s="33">
        <v>51.1</v>
      </c>
      <c r="O8" s="33">
        <v>51.5</v>
      </c>
      <c r="P8" s="33">
        <v>50.4</v>
      </c>
      <c r="S8" s="81"/>
      <c r="T8" s="81"/>
      <c r="U8" s="81"/>
      <c r="V8" s="81"/>
      <c r="W8" s="81"/>
      <c r="X8" s="81"/>
      <c r="Y8" s="81"/>
      <c r="Z8" s="81"/>
      <c r="AA8" s="81"/>
    </row>
    <row r="9" spans="1:27">
      <c r="A9" s="33" t="s">
        <v>66</v>
      </c>
      <c r="B9" s="33">
        <v>35.1</v>
      </c>
      <c r="C9" s="33">
        <v>43.7</v>
      </c>
      <c r="D9" s="33">
        <v>38</v>
      </c>
      <c r="E9" s="33">
        <v>37.6</v>
      </c>
      <c r="F9" s="33">
        <v>37.9</v>
      </c>
      <c r="G9" s="33">
        <v>39.1</v>
      </c>
      <c r="H9" s="33">
        <v>37.4</v>
      </c>
      <c r="I9" s="33">
        <v>35.6</v>
      </c>
      <c r="J9" s="33">
        <v>37.299999999999997</v>
      </c>
      <c r="K9" s="33">
        <v>37.9</v>
      </c>
      <c r="L9" s="33">
        <v>37.299999999999997</v>
      </c>
      <c r="M9" s="33">
        <v>36.299999999999997</v>
      </c>
      <c r="N9" s="33">
        <v>39.299999999999997</v>
      </c>
      <c r="O9" s="33">
        <v>40.6</v>
      </c>
      <c r="P9" s="33">
        <v>40.799999999999997</v>
      </c>
      <c r="S9" s="81"/>
      <c r="T9" s="81"/>
      <c r="U9" s="81"/>
      <c r="V9" s="81"/>
      <c r="W9" s="81"/>
      <c r="X9" s="81"/>
      <c r="Y9" s="81"/>
      <c r="Z9" s="81"/>
      <c r="AA9" s="81"/>
    </row>
    <row r="10" spans="1:27">
      <c r="A10" s="33" t="s">
        <v>69</v>
      </c>
      <c r="B10" s="33">
        <v>33.1</v>
      </c>
      <c r="C10" s="33">
        <v>47.1</v>
      </c>
      <c r="D10" s="33">
        <v>42.7</v>
      </c>
      <c r="E10" s="33">
        <v>39.299999999999997</v>
      </c>
      <c r="F10" s="33">
        <v>39.299999999999997</v>
      </c>
      <c r="G10" s="33">
        <v>34.799999999999997</v>
      </c>
      <c r="H10" s="33">
        <v>35.6</v>
      </c>
      <c r="I10" s="33">
        <v>40.9</v>
      </c>
      <c r="J10" s="33">
        <v>36.6</v>
      </c>
      <c r="K10" s="33">
        <v>31.5</v>
      </c>
      <c r="L10" s="33">
        <v>35</v>
      </c>
      <c r="M10" s="33">
        <v>38.9</v>
      </c>
      <c r="N10" s="33">
        <v>51.4</v>
      </c>
      <c r="O10" s="33">
        <v>60.1</v>
      </c>
      <c r="P10" s="33">
        <v>66.400000000000006</v>
      </c>
      <c r="S10" s="81"/>
      <c r="T10" s="81"/>
      <c r="U10" s="81"/>
      <c r="V10" s="81"/>
      <c r="W10" s="81"/>
      <c r="X10" s="81"/>
      <c r="Y10" s="81"/>
      <c r="Z10" s="81"/>
      <c r="AA10" s="81"/>
    </row>
    <row r="11" spans="1:27">
      <c r="A11" s="33" t="s">
        <v>70</v>
      </c>
      <c r="B11" s="33">
        <v>32</v>
      </c>
      <c r="C11" s="33">
        <v>40.6</v>
      </c>
      <c r="D11" s="33">
        <v>39.5</v>
      </c>
      <c r="E11" s="33">
        <v>46.4</v>
      </c>
      <c r="F11" s="33">
        <v>50</v>
      </c>
      <c r="G11" s="33">
        <v>45.5</v>
      </c>
      <c r="H11" s="33">
        <v>45.3</v>
      </c>
      <c r="I11" s="33">
        <v>46.7</v>
      </c>
      <c r="J11" s="33">
        <v>37</v>
      </c>
      <c r="K11" s="33">
        <v>33.9</v>
      </c>
      <c r="L11" s="33">
        <v>35.799999999999997</v>
      </c>
      <c r="M11" s="33">
        <v>36.1</v>
      </c>
      <c r="N11" s="33">
        <v>38.5</v>
      </c>
      <c r="O11" s="33">
        <v>43.6</v>
      </c>
      <c r="P11" s="33">
        <v>46.5</v>
      </c>
      <c r="S11" s="81"/>
      <c r="T11" s="81"/>
      <c r="U11" s="81"/>
      <c r="V11" s="81"/>
      <c r="W11" s="81"/>
      <c r="X11" s="81"/>
      <c r="Y11" s="81"/>
      <c r="Z11" s="81"/>
      <c r="AA11" s="81"/>
    </row>
    <row r="12" spans="1:27">
      <c r="A12" s="33" t="s">
        <v>68</v>
      </c>
      <c r="B12" s="33">
        <v>27.7</v>
      </c>
      <c r="C12" s="33">
        <v>25.8</v>
      </c>
      <c r="D12" s="33">
        <v>27</v>
      </c>
      <c r="E12" s="33">
        <v>23.4</v>
      </c>
      <c r="F12" s="33">
        <v>23.5</v>
      </c>
      <c r="G12" s="33">
        <v>24.1</v>
      </c>
      <c r="H12" s="33">
        <v>26.4</v>
      </c>
      <c r="I12" s="33">
        <v>27.8</v>
      </c>
      <c r="J12" s="33">
        <v>31.6</v>
      </c>
      <c r="K12" s="33">
        <v>33.4</v>
      </c>
      <c r="L12" s="33">
        <v>31.1</v>
      </c>
      <c r="M12" s="33">
        <v>32.1</v>
      </c>
      <c r="N12" s="33">
        <v>35.9</v>
      </c>
      <c r="O12" s="33">
        <v>36.4</v>
      </c>
      <c r="P12" s="33">
        <v>38.4</v>
      </c>
      <c r="S12" s="81"/>
      <c r="T12" s="81"/>
      <c r="U12" s="81"/>
      <c r="V12" s="81"/>
      <c r="W12" s="81"/>
      <c r="X12" s="81"/>
      <c r="Y12" s="81"/>
      <c r="Z12" s="81"/>
      <c r="AA12" s="81"/>
    </row>
    <row r="13" spans="1:27">
      <c r="A13" s="33" t="s">
        <v>72</v>
      </c>
      <c r="B13" s="33">
        <v>9.5</v>
      </c>
      <c r="C13" s="33">
        <v>11.3</v>
      </c>
      <c r="D13" s="33">
        <v>8.9</v>
      </c>
      <c r="E13" s="33">
        <v>9.1999999999999993</v>
      </c>
      <c r="F13" s="33">
        <v>8.8000000000000007</v>
      </c>
      <c r="G13" s="33">
        <v>9.5</v>
      </c>
      <c r="H13" s="33">
        <v>10.5</v>
      </c>
      <c r="I13" s="33">
        <v>11.5</v>
      </c>
      <c r="J13" s="33">
        <v>12.3</v>
      </c>
      <c r="K13" s="33">
        <v>13.9</v>
      </c>
      <c r="L13" s="33">
        <v>12.3</v>
      </c>
      <c r="M13" s="33">
        <v>11.4</v>
      </c>
      <c r="N13" s="33">
        <v>12.1</v>
      </c>
      <c r="O13" s="33">
        <v>14.1</v>
      </c>
      <c r="P13" s="33">
        <v>15.6</v>
      </c>
      <c r="S13" s="81"/>
      <c r="T13" s="81"/>
      <c r="U13" s="81"/>
      <c r="V13" s="81"/>
      <c r="W13" s="81"/>
      <c r="X13" s="81"/>
      <c r="Y13" s="81"/>
      <c r="Z13" s="81"/>
      <c r="AA13" s="81"/>
    </row>
    <row r="14" spans="1:27">
      <c r="A14" s="33" t="s">
        <v>71</v>
      </c>
      <c r="B14" s="33">
        <v>3.1</v>
      </c>
      <c r="C14" s="33">
        <v>6.7</v>
      </c>
      <c r="D14" s="33">
        <v>7.3</v>
      </c>
      <c r="E14" s="33">
        <v>7</v>
      </c>
      <c r="F14" s="33">
        <v>7.3</v>
      </c>
      <c r="G14" s="33">
        <v>5.5</v>
      </c>
      <c r="H14" s="33">
        <v>4.2</v>
      </c>
      <c r="I14" s="33">
        <v>6.3</v>
      </c>
      <c r="J14" s="33">
        <v>5.5</v>
      </c>
      <c r="K14" s="33">
        <v>7.9</v>
      </c>
      <c r="L14" s="33">
        <v>7.7</v>
      </c>
      <c r="M14" s="33">
        <v>9.3000000000000007</v>
      </c>
      <c r="N14" s="33">
        <v>7.5</v>
      </c>
      <c r="O14" s="33">
        <v>5.5</v>
      </c>
      <c r="P14" s="33">
        <v>5.7</v>
      </c>
      <c r="S14" s="81"/>
      <c r="T14" s="81"/>
      <c r="U14" s="81"/>
      <c r="V14" s="81"/>
      <c r="W14" s="81"/>
      <c r="X14" s="81"/>
      <c r="Y14" s="81"/>
      <c r="Z14" s="81"/>
      <c r="AA14" s="81"/>
    </row>
    <row r="22" spans="8:8">
      <c r="H22" s="32" t="s">
        <v>259</v>
      </c>
    </row>
    <row r="45" spans="8:8">
      <c r="H45" s="67" t="s">
        <v>217</v>
      </c>
    </row>
  </sheetData>
  <sortState ref="A3:P14">
    <sortCondition descending="1" ref="B3:B14"/>
  </sortState>
  <pageMargins left="0.78740157499999996" right="0.78740157499999996" top="0.984251969" bottom="0.984251969" header="0.4921259845" footer="0.492125984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EDD"/>
  </sheetPr>
  <dimension ref="A1:L58"/>
  <sheetViews>
    <sheetView topLeftCell="I33" zoomScale="110" zoomScaleNormal="110" workbookViewId="0">
      <selection activeCell="H45" sqref="H45"/>
    </sheetView>
  </sheetViews>
  <sheetFormatPr baseColWidth="10" defaultColWidth="11.42578125" defaultRowHeight="12.75"/>
  <cols>
    <col min="1" max="1" width="25.140625" style="33" bestFit="1" customWidth="1"/>
    <col min="2" max="16384" width="11.42578125" style="33"/>
  </cols>
  <sheetData>
    <row r="1" spans="1:8" ht="27.75">
      <c r="A1" s="33" t="s">
        <v>61</v>
      </c>
      <c r="F1" s="80"/>
      <c r="G1" s="80"/>
    </row>
    <row r="2" spans="1:8">
      <c r="B2" s="33" t="s">
        <v>77</v>
      </c>
      <c r="C2" s="33" t="s">
        <v>24</v>
      </c>
      <c r="D2" s="33" t="s">
        <v>25</v>
      </c>
      <c r="F2" s="33" t="s">
        <v>85</v>
      </c>
      <c r="G2" s="33" t="s">
        <v>86</v>
      </c>
      <c r="H2" s="33" t="s">
        <v>93</v>
      </c>
    </row>
    <row r="3" spans="1:8">
      <c r="A3" s="33" t="s">
        <v>67</v>
      </c>
      <c r="B3" s="33">
        <v>68.2</v>
      </c>
      <c r="C3" s="33">
        <v>66.5</v>
      </c>
      <c r="D3" s="33">
        <v>73</v>
      </c>
      <c r="F3" s="33">
        <v>72</v>
      </c>
      <c r="G3" s="33">
        <v>69.8</v>
      </c>
      <c r="H3" s="33">
        <v>63.1</v>
      </c>
    </row>
    <row r="4" spans="1:8">
      <c r="A4" s="33" t="s">
        <v>62</v>
      </c>
      <c r="B4" s="33">
        <v>67.3</v>
      </c>
      <c r="C4" s="33">
        <v>65</v>
      </c>
      <c r="D4" s="33">
        <v>73.8</v>
      </c>
      <c r="F4" s="33">
        <v>69.3</v>
      </c>
      <c r="G4" s="33">
        <v>61.8</v>
      </c>
      <c r="H4" s="33">
        <v>63.5</v>
      </c>
    </row>
    <row r="5" spans="1:8">
      <c r="A5" s="33" t="s">
        <v>163</v>
      </c>
      <c r="B5" s="33">
        <v>64.8</v>
      </c>
      <c r="C5" s="33">
        <v>66.3</v>
      </c>
      <c r="D5" s="33">
        <v>60.8</v>
      </c>
      <c r="F5" s="33">
        <v>70.2</v>
      </c>
      <c r="G5" s="33">
        <v>69.400000000000006</v>
      </c>
      <c r="H5" s="33">
        <v>71.3</v>
      </c>
    </row>
    <row r="6" spans="1:8">
      <c r="A6" s="33" t="s">
        <v>65</v>
      </c>
      <c r="B6" s="33">
        <v>44</v>
      </c>
      <c r="C6" s="33">
        <v>42.4</v>
      </c>
      <c r="D6" s="33">
        <v>48.5</v>
      </c>
      <c r="F6" s="33">
        <v>51.8</v>
      </c>
      <c r="G6" s="33">
        <v>43.8</v>
      </c>
      <c r="H6" s="33">
        <v>37.6</v>
      </c>
    </row>
    <row r="7" spans="1:8">
      <c r="A7" s="33" t="s">
        <v>63</v>
      </c>
      <c r="B7" s="33">
        <v>43.6</v>
      </c>
      <c r="C7" s="33">
        <v>45.5</v>
      </c>
      <c r="D7" s="33">
        <v>38.5</v>
      </c>
      <c r="F7" s="33">
        <v>45.4</v>
      </c>
      <c r="G7" s="33">
        <v>40.1</v>
      </c>
      <c r="H7" s="33">
        <v>48.2</v>
      </c>
    </row>
    <row r="8" spans="1:8">
      <c r="A8" s="33" t="s">
        <v>64</v>
      </c>
      <c r="B8" s="33">
        <v>36.6</v>
      </c>
      <c r="C8" s="33">
        <v>37.5</v>
      </c>
      <c r="D8" s="33">
        <v>34.299999999999997</v>
      </c>
      <c r="F8" s="33">
        <v>37.200000000000003</v>
      </c>
      <c r="G8" s="33">
        <v>40.6</v>
      </c>
      <c r="H8" s="33">
        <v>35.1</v>
      </c>
    </row>
    <row r="9" spans="1:8">
      <c r="A9" s="33" t="s">
        <v>66</v>
      </c>
      <c r="B9" s="33">
        <v>35.1</v>
      </c>
      <c r="C9" s="33">
        <v>33.200000000000003</v>
      </c>
      <c r="D9" s="33">
        <v>40.299999999999997</v>
      </c>
      <c r="F9" s="33">
        <v>31.2</v>
      </c>
      <c r="G9" s="33">
        <v>38.200000000000003</v>
      </c>
      <c r="H9" s="33">
        <v>33.700000000000003</v>
      </c>
    </row>
    <row r="10" spans="1:8">
      <c r="A10" s="33" t="s">
        <v>69</v>
      </c>
      <c r="B10" s="33">
        <v>33.1</v>
      </c>
      <c r="C10" s="33">
        <v>31.5</v>
      </c>
      <c r="D10" s="33">
        <v>37.5</v>
      </c>
      <c r="F10" s="33">
        <v>32.6</v>
      </c>
      <c r="G10" s="33">
        <v>29.2</v>
      </c>
      <c r="H10" s="33">
        <v>33</v>
      </c>
    </row>
    <row r="11" spans="1:8">
      <c r="A11" s="33" t="s">
        <v>70</v>
      </c>
      <c r="B11" s="33">
        <v>32</v>
      </c>
      <c r="C11" s="33">
        <v>30.2</v>
      </c>
      <c r="D11" s="33">
        <v>37</v>
      </c>
      <c r="F11" s="33">
        <v>33</v>
      </c>
      <c r="G11" s="33">
        <v>29.7</v>
      </c>
      <c r="H11" s="33">
        <v>30.9</v>
      </c>
    </row>
    <row r="12" spans="1:8">
      <c r="A12" s="33" t="s">
        <v>68</v>
      </c>
      <c r="B12" s="33">
        <v>27.7</v>
      </c>
      <c r="C12" s="33">
        <v>29.3</v>
      </c>
      <c r="D12" s="33">
        <v>23.3</v>
      </c>
      <c r="F12" s="33">
        <v>28.9</v>
      </c>
      <c r="G12" s="33">
        <v>28.8</v>
      </c>
      <c r="H12" s="33">
        <v>29.4</v>
      </c>
    </row>
    <row r="13" spans="1:8">
      <c r="A13" s="33" t="s">
        <v>72</v>
      </c>
      <c r="B13" s="33">
        <v>9.5</v>
      </c>
      <c r="C13" s="33">
        <v>9.1</v>
      </c>
      <c r="D13" s="33">
        <v>10.8</v>
      </c>
      <c r="F13" s="33">
        <v>11</v>
      </c>
      <c r="G13" s="33">
        <v>7.5</v>
      </c>
      <c r="H13" s="33">
        <v>9.6</v>
      </c>
    </row>
    <row r="14" spans="1:8">
      <c r="A14" s="33" t="s">
        <v>71</v>
      </c>
      <c r="B14" s="33">
        <v>3.1</v>
      </c>
      <c r="C14" s="33">
        <v>2.7</v>
      </c>
      <c r="D14" s="33">
        <v>4.3</v>
      </c>
      <c r="F14" s="33">
        <v>3.2</v>
      </c>
      <c r="G14" s="33">
        <v>3.8</v>
      </c>
      <c r="H14" s="33">
        <v>2.1</v>
      </c>
    </row>
    <row r="36" spans="12:12">
      <c r="L36" s="32" t="s">
        <v>260</v>
      </c>
    </row>
    <row r="58" spans="12:12">
      <c r="L58" s="67" t="s">
        <v>217</v>
      </c>
    </row>
  </sheetData>
  <sortState ref="A3:H14">
    <sortCondition descending="1" ref="B3:B14"/>
  </sortState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AA42"/>
  <sheetViews>
    <sheetView showGridLines="0" topLeftCell="I23" zoomScale="120" zoomScaleNormal="120" workbookViewId="0">
      <selection activeCell="K42" sqref="K42"/>
    </sheetView>
  </sheetViews>
  <sheetFormatPr baseColWidth="10" defaultColWidth="11.42578125" defaultRowHeight="12.75"/>
  <cols>
    <col min="1" max="1" width="23.28515625" style="5" customWidth="1"/>
    <col min="2" max="4" width="14.42578125" style="2" customWidth="1"/>
    <col min="5" max="6" width="14.42578125" style="3" customWidth="1"/>
    <col min="7" max="7" width="16.28515625" style="3" customWidth="1"/>
    <col min="8" max="8" width="12.85546875" style="4" customWidth="1"/>
    <col min="9" max="9" width="13.7109375" style="1" customWidth="1"/>
    <col min="10" max="11" width="11.42578125" style="1"/>
    <col min="12" max="12" width="11.42578125" style="1" customWidth="1"/>
    <col min="13" max="13" width="11" style="1" bestFit="1" customWidth="1"/>
    <col min="14" max="14" width="12.28515625" style="1" bestFit="1" customWidth="1"/>
    <col min="15" max="15" width="11" style="1" bestFit="1" customWidth="1"/>
    <col min="16" max="16" width="12.28515625" style="1" bestFit="1" customWidth="1"/>
    <col min="17" max="18" width="11" style="1" bestFit="1" customWidth="1"/>
    <col min="19" max="16384" width="11.42578125" style="1"/>
  </cols>
  <sheetData>
    <row r="2" spans="9:27" ht="25.5">
      <c r="J2" s="30" t="s">
        <v>28</v>
      </c>
      <c r="K2" s="30"/>
      <c r="L2" s="30" t="s">
        <v>25</v>
      </c>
      <c r="M2" s="30" t="s">
        <v>24</v>
      </c>
      <c r="N2" s="62"/>
      <c r="O2" s="27" t="s">
        <v>15</v>
      </c>
      <c r="P2" s="27" t="s">
        <v>22</v>
      </c>
      <c r="Q2" s="62" t="s">
        <v>0</v>
      </c>
      <c r="R2" s="27" t="s">
        <v>20</v>
      </c>
      <c r="S2" s="27" t="s">
        <v>19</v>
      </c>
      <c r="T2" s="27" t="s">
        <v>27</v>
      </c>
      <c r="U2" s="27" t="s">
        <v>21</v>
      </c>
      <c r="V2" s="27" t="s">
        <v>56</v>
      </c>
      <c r="W2" s="62"/>
      <c r="X2" s="34" t="s">
        <v>126</v>
      </c>
      <c r="Y2" s="31" t="s">
        <v>129</v>
      </c>
      <c r="Z2" s="31" t="s">
        <v>128</v>
      </c>
      <c r="AA2" s="34" t="s">
        <v>127</v>
      </c>
    </row>
    <row r="3" spans="9:27">
      <c r="I3" s="1" t="s">
        <v>208</v>
      </c>
      <c r="J3" s="65">
        <v>15.5</v>
      </c>
      <c r="K3" s="65"/>
      <c r="L3" s="65">
        <v>15.8</v>
      </c>
      <c r="M3" s="65">
        <v>14.5</v>
      </c>
      <c r="N3" s="65"/>
      <c r="O3" s="65">
        <v>21.9</v>
      </c>
      <c r="P3" s="65">
        <v>20.7</v>
      </c>
      <c r="Q3" s="65">
        <v>17.7</v>
      </c>
      <c r="R3" s="65">
        <v>18.5</v>
      </c>
      <c r="S3" s="65">
        <v>16.399999999999999</v>
      </c>
      <c r="T3" s="65">
        <v>16.5</v>
      </c>
      <c r="U3" s="65">
        <v>9.9</v>
      </c>
      <c r="V3" s="65">
        <v>6.5</v>
      </c>
      <c r="W3" s="64"/>
      <c r="X3" s="64">
        <v>18.5</v>
      </c>
      <c r="Y3" s="64">
        <f>(55+71)/(456+414)*100</f>
        <v>14.482758620689657</v>
      </c>
      <c r="Z3" s="64">
        <v>15.6</v>
      </c>
      <c r="AA3" s="64">
        <v>18.3</v>
      </c>
    </row>
    <row r="4" spans="9:27">
      <c r="I4" s="1" t="s">
        <v>209</v>
      </c>
      <c r="J4" s="63">
        <v>-22.7</v>
      </c>
      <c r="K4" s="63"/>
      <c r="L4" s="63">
        <v>-23.6</v>
      </c>
      <c r="M4" s="63">
        <v>-20</v>
      </c>
      <c r="N4" s="63"/>
      <c r="O4" s="63">
        <v>-8.6</v>
      </c>
      <c r="P4" s="63">
        <v>-18</v>
      </c>
      <c r="Q4" s="63">
        <v>-17.3</v>
      </c>
      <c r="R4" s="63">
        <v>-22.9</v>
      </c>
      <c r="S4" s="63">
        <v>-20.9</v>
      </c>
      <c r="T4" s="63">
        <v>-26.2</v>
      </c>
      <c r="U4" s="63">
        <v>-19.8</v>
      </c>
      <c r="V4" s="63">
        <v>-34.799999999999997</v>
      </c>
      <c r="W4" s="63"/>
      <c r="X4" s="63">
        <v>-22.2</v>
      </c>
      <c r="Y4" s="64">
        <f>-(82+97)/(456+414)*100</f>
        <v>-20.574712643678161</v>
      </c>
      <c r="Z4" s="63">
        <v>-22.7</v>
      </c>
      <c r="AA4" s="63">
        <v>-29.9</v>
      </c>
    </row>
    <row r="5" spans="9:27">
      <c r="I5" s="1" t="s">
        <v>50</v>
      </c>
      <c r="J5" s="63">
        <f>J3+J4</f>
        <v>-7.1999999999999993</v>
      </c>
      <c r="K5" s="63"/>
      <c r="L5" s="63">
        <f t="shared" ref="L5:M5" si="0">L3+L4</f>
        <v>-7.8000000000000007</v>
      </c>
      <c r="M5" s="63">
        <f t="shared" si="0"/>
        <v>-5.5</v>
      </c>
      <c r="N5" s="63"/>
      <c r="O5" s="63">
        <f>O3+O4</f>
        <v>13.299999999999999</v>
      </c>
      <c r="P5" s="63">
        <f>P3+P4</f>
        <v>2.6999999999999993</v>
      </c>
      <c r="Q5" s="63">
        <f>Q3+Q4</f>
        <v>0.39999999999999858</v>
      </c>
      <c r="R5" s="63">
        <f>SUM(R3:R4)</f>
        <v>-4.3999999999999986</v>
      </c>
      <c r="S5" s="63">
        <f>S3+S4</f>
        <v>-4.5</v>
      </c>
      <c r="T5" s="63">
        <f>SUM(T3:T4)</f>
        <v>-9.6999999999999993</v>
      </c>
      <c r="U5" s="63">
        <f>SUM(U3:U4)</f>
        <v>-9.9</v>
      </c>
      <c r="V5" s="63">
        <f>SUM(V3:V4)</f>
        <v>-28.299999999999997</v>
      </c>
      <c r="W5" s="63"/>
      <c r="X5" s="63">
        <f t="shared" ref="X5:AA5" si="1">X3+X4</f>
        <v>-3.6999999999999993</v>
      </c>
      <c r="Y5" s="63">
        <f t="shared" si="1"/>
        <v>-6.0919540229885047</v>
      </c>
      <c r="Z5" s="63">
        <f t="shared" si="1"/>
        <v>-7.1</v>
      </c>
      <c r="AA5" s="63">
        <f t="shared" si="1"/>
        <v>-11.599999999999998</v>
      </c>
    </row>
    <row r="27" spans="11:11">
      <c r="K27" s="82" t="s">
        <v>261</v>
      </c>
    </row>
    <row r="42" spans="11:11">
      <c r="K42" s="67" t="s">
        <v>217</v>
      </c>
    </row>
  </sheetData>
  <sortState columnSort="1" ref="O2:V5">
    <sortCondition descending="1" ref="O5:V5"/>
  </sortState>
  <phoneticPr fontId="8" type="noConversion"/>
  <pageMargins left="0.78740157499999996" right="0.78740157499999996" top="0.984251969" bottom="0.984251969" header="0.4921259845" footer="0.4921259845"/>
  <pageSetup paperSize="9" scale="9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EDD"/>
  </sheetPr>
  <dimension ref="D1:BC304"/>
  <sheetViews>
    <sheetView topLeftCell="C8" zoomScale="110" zoomScaleNormal="110" workbookViewId="0">
      <selection activeCell="H45" sqref="H45"/>
    </sheetView>
  </sheetViews>
  <sheetFormatPr baseColWidth="10" defaultColWidth="11.42578125" defaultRowHeight="12.75"/>
  <cols>
    <col min="1" max="16384" width="11.42578125" style="33"/>
  </cols>
  <sheetData>
    <row r="1" spans="4:55">
      <c r="AA1" s="33" t="s">
        <v>301</v>
      </c>
      <c r="BA1" s="33" t="s">
        <v>411</v>
      </c>
    </row>
    <row r="2" spans="4:55">
      <c r="I2" s="32"/>
    </row>
    <row r="3" spans="4:55">
      <c r="AB3" s="33" t="s">
        <v>302</v>
      </c>
      <c r="BB3" s="33" t="s">
        <v>412</v>
      </c>
      <c r="BC3" s="33" t="s">
        <v>413</v>
      </c>
    </row>
    <row r="4" spans="4:55">
      <c r="AB4" s="33" t="s">
        <v>303</v>
      </c>
      <c r="AC4" s="33" t="s">
        <v>304</v>
      </c>
      <c r="AD4" s="33" t="s">
        <v>305</v>
      </c>
      <c r="AE4" s="33" t="s">
        <v>306</v>
      </c>
      <c r="AF4" s="33" t="s">
        <v>307</v>
      </c>
      <c r="AG4" s="33" t="s">
        <v>308</v>
      </c>
      <c r="BB4" s="33" t="s">
        <v>414</v>
      </c>
      <c r="BC4" s="33" t="s">
        <v>415</v>
      </c>
    </row>
    <row r="5" spans="4:55">
      <c r="AA5" s="33">
        <v>96</v>
      </c>
      <c r="AC5" s="33">
        <v>1.3422818791946289</v>
      </c>
      <c r="AD5" s="33">
        <v>-0.89743589743590535</v>
      </c>
      <c r="AH5" s="33" t="s">
        <v>309</v>
      </c>
      <c r="BA5" s="33" t="s">
        <v>416</v>
      </c>
    </row>
    <row r="6" spans="4:55">
      <c r="AA6" s="33" t="s">
        <v>310</v>
      </c>
      <c r="AB6" s="33">
        <v>-0.5</v>
      </c>
      <c r="AC6" s="33">
        <v>1.4686248331108098</v>
      </c>
      <c r="AD6" s="33">
        <v>-1.1508951406649648</v>
      </c>
      <c r="AE6" s="33">
        <v>7.4</v>
      </c>
      <c r="AF6" s="33">
        <v>3.6</v>
      </c>
      <c r="AG6" s="33">
        <v>5.5</v>
      </c>
    </row>
    <row r="7" spans="4:55">
      <c r="AA7" s="33" t="s">
        <v>311</v>
      </c>
      <c r="AB7" s="33">
        <v>-0.5</v>
      </c>
      <c r="AC7" s="33">
        <v>1.4686248331108098</v>
      </c>
      <c r="AD7" s="33">
        <v>-1.4048531289910571</v>
      </c>
      <c r="AE7" s="33">
        <v>7.4</v>
      </c>
      <c r="AF7" s="33">
        <v>3.6</v>
      </c>
      <c r="AG7" s="33">
        <v>5.5</v>
      </c>
      <c r="BB7" s="33">
        <v>-6</v>
      </c>
    </row>
    <row r="8" spans="4:55">
      <c r="AA8" s="33" t="s">
        <v>312</v>
      </c>
      <c r="AB8" s="33">
        <v>-0.5</v>
      </c>
      <c r="AC8" s="33">
        <v>1.3333333333333419</v>
      </c>
      <c r="AD8" s="33">
        <v>-1.40306122448981</v>
      </c>
      <c r="AE8" s="33">
        <v>7.4</v>
      </c>
      <c r="AF8" s="33">
        <v>3.6</v>
      </c>
      <c r="AG8" s="33">
        <v>5.5</v>
      </c>
    </row>
    <row r="9" spans="4:55">
      <c r="D9" s="33" t="s">
        <v>299</v>
      </c>
      <c r="P9" s="33" t="s">
        <v>300</v>
      </c>
      <c r="AA9" s="33" t="s">
        <v>313</v>
      </c>
      <c r="AC9" s="33">
        <v>1.4666666666666606</v>
      </c>
      <c r="AD9" s="33">
        <v>-1.40306122448981</v>
      </c>
      <c r="BA9" s="33" t="s">
        <v>417</v>
      </c>
      <c r="BB9" s="33">
        <v>-5.7</v>
      </c>
      <c r="BC9" s="33">
        <v>0.10809100735546906</v>
      </c>
    </row>
    <row r="10" spans="4:55">
      <c r="D10" s="32" t="s">
        <v>298</v>
      </c>
      <c r="P10" s="32" t="s">
        <v>297</v>
      </c>
      <c r="AA10" s="33" t="s">
        <v>314</v>
      </c>
      <c r="AC10" s="33">
        <v>1.4647137150466172</v>
      </c>
      <c r="AD10" s="33">
        <v>-1.5306122448979664</v>
      </c>
      <c r="BC10" s="33">
        <v>0.17387638969388775</v>
      </c>
    </row>
    <row r="11" spans="4:55">
      <c r="AA11" s="33" t="s">
        <v>315</v>
      </c>
      <c r="AC11" s="33">
        <v>1.3280212483399723</v>
      </c>
      <c r="AD11" s="33">
        <v>-1.5306122448979664</v>
      </c>
      <c r="AH11" s="33" t="s">
        <v>316</v>
      </c>
      <c r="BB11" s="33">
        <v>-10</v>
      </c>
      <c r="BC11" s="33">
        <v>4.741833508956006E-2</v>
      </c>
    </row>
    <row r="12" spans="4:55">
      <c r="AA12" s="33" t="s">
        <v>317</v>
      </c>
      <c r="AB12" s="33">
        <v>-10</v>
      </c>
      <c r="AC12" s="33">
        <v>1.3280212483399723</v>
      </c>
      <c r="AD12" s="33">
        <v>-1.5306122448979664</v>
      </c>
      <c r="AE12" s="33">
        <v>4</v>
      </c>
      <c r="AF12" s="33">
        <v>-9</v>
      </c>
      <c r="AG12" s="33">
        <v>-2.5</v>
      </c>
      <c r="BC12" s="33">
        <v>-0.22096540839143586</v>
      </c>
    </row>
    <row r="13" spans="4:55">
      <c r="AA13" s="33" t="s">
        <v>318</v>
      </c>
      <c r="AB13" s="33">
        <v>-10</v>
      </c>
      <c r="AC13" s="33">
        <v>1.3280212483399723</v>
      </c>
      <c r="AD13" s="33">
        <v>-1.4012738853503071</v>
      </c>
      <c r="AE13" s="33">
        <v>4</v>
      </c>
      <c r="AF13" s="33">
        <v>-9</v>
      </c>
      <c r="AG13" s="33">
        <v>-2.5</v>
      </c>
      <c r="BA13" s="33" t="s">
        <v>418</v>
      </c>
      <c r="BB13" s="33">
        <v>-0.2</v>
      </c>
      <c r="BC13" s="33">
        <v>-0.25281786579586196</v>
      </c>
    </row>
    <row r="14" spans="4:55">
      <c r="AA14" s="33" t="s">
        <v>319</v>
      </c>
      <c r="AB14" s="33">
        <v>-10</v>
      </c>
      <c r="AC14" s="33">
        <v>1.5978695073235683</v>
      </c>
      <c r="AD14" s="33">
        <v>-0.89285714285715079</v>
      </c>
      <c r="AE14" s="33">
        <v>4</v>
      </c>
      <c r="AF14" s="33">
        <v>-9</v>
      </c>
      <c r="AG14" s="33">
        <v>-2.5</v>
      </c>
      <c r="BC14" s="33">
        <v>-0.22617294340415128</v>
      </c>
    </row>
    <row r="15" spans="4:55">
      <c r="AA15" s="33" t="s">
        <v>320</v>
      </c>
      <c r="AC15" s="33">
        <v>1.4647137150466172</v>
      </c>
      <c r="AD15" s="33">
        <v>-0.89285714285715079</v>
      </c>
      <c r="BB15" s="33">
        <v>-2</v>
      </c>
      <c r="BC15" s="33">
        <v>4.4762757385854002E-2</v>
      </c>
    </row>
    <row r="16" spans="4:55">
      <c r="O16" s="32"/>
      <c r="AA16" s="33" t="s">
        <v>321</v>
      </c>
      <c r="AC16" s="33">
        <v>1.5936254980079667</v>
      </c>
      <c r="AD16" s="33">
        <v>-0.89285714285715079</v>
      </c>
      <c r="BC16" s="33">
        <v>0.18718198834729094</v>
      </c>
    </row>
    <row r="17" spans="4:55">
      <c r="I17" s="32"/>
      <c r="AA17" s="33">
        <v>97</v>
      </c>
      <c r="AC17" s="33">
        <v>2.1192052980132381</v>
      </c>
      <c r="AD17" s="33">
        <v>0.77619663648125226</v>
      </c>
      <c r="AH17" s="33" t="s">
        <v>322</v>
      </c>
      <c r="BA17" s="33" t="s">
        <v>419</v>
      </c>
      <c r="BB17" s="33">
        <v>8</v>
      </c>
      <c r="BC17" s="33">
        <v>0.55972119547999455</v>
      </c>
    </row>
    <row r="18" spans="4:55">
      <c r="AA18" s="33" t="s">
        <v>323</v>
      </c>
      <c r="AB18" s="33">
        <v>-12</v>
      </c>
      <c r="AC18" s="33">
        <v>1.5789473684210575</v>
      </c>
      <c r="AD18" s="33">
        <v>0.77619663648125226</v>
      </c>
      <c r="AE18" s="33">
        <v>7</v>
      </c>
      <c r="AF18" s="33">
        <v>-9</v>
      </c>
      <c r="AG18" s="33">
        <v>-1</v>
      </c>
      <c r="BC18" s="33">
        <v>0.94100901470821441</v>
      </c>
    </row>
    <row r="19" spans="4:55">
      <c r="I19" s="106"/>
      <c r="AA19" s="33" t="s">
        <v>324</v>
      </c>
      <c r="AB19" s="33">
        <v>-12</v>
      </c>
      <c r="AC19" s="33">
        <v>1.5789473684210575</v>
      </c>
      <c r="AD19" s="33">
        <v>0.77720207253886286</v>
      </c>
      <c r="AE19" s="33">
        <v>7</v>
      </c>
      <c r="AF19" s="33">
        <v>-9</v>
      </c>
      <c r="AG19" s="33">
        <v>-1</v>
      </c>
      <c r="BB19" s="33">
        <v>-1</v>
      </c>
      <c r="BC19" s="33">
        <v>1.4054480852743865</v>
      </c>
    </row>
    <row r="20" spans="4:55">
      <c r="AA20" s="33" t="s">
        <v>325</v>
      </c>
      <c r="AB20" s="33">
        <v>-12</v>
      </c>
      <c r="AC20" s="33">
        <v>1.4473684210526194</v>
      </c>
      <c r="AD20" s="33">
        <v>1.0349288486416475</v>
      </c>
      <c r="AE20" s="33">
        <v>7</v>
      </c>
      <c r="AF20" s="33">
        <v>-9</v>
      </c>
      <c r="AG20" s="33">
        <v>-1</v>
      </c>
      <c r="BC20" s="33">
        <v>1.8262196726488042</v>
      </c>
    </row>
    <row r="21" spans="4:55">
      <c r="AA21" s="33" t="s">
        <v>326</v>
      </c>
      <c r="AC21" s="33">
        <v>1.5768725361366753</v>
      </c>
      <c r="AD21" s="33">
        <v>1.2936610608020649</v>
      </c>
      <c r="BA21" s="33" t="s">
        <v>420</v>
      </c>
      <c r="BB21" s="33">
        <v>4</v>
      </c>
      <c r="BC21" s="33">
        <v>1.7958412098298453</v>
      </c>
    </row>
    <row r="22" spans="4:55">
      <c r="AA22" s="33" t="s">
        <v>327</v>
      </c>
      <c r="AC22" s="33">
        <v>1.5748031496062964</v>
      </c>
      <c r="AD22" s="33">
        <v>1.4248704663212264</v>
      </c>
      <c r="BC22" s="33">
        <v>1.3265439352395703</v>
      </c>
    </row>
    <row r="23" spans="4:55">
      <c r="AA23" s="33" t="s">
        <v>328</v>
      </c>
      <c r="AC23" s="33">
        <v>2.3591087811271283</v>
      </c>
      <c r="AD23" s="33">
        <v>1.5544041450777257</v>
      </c>
      <c r="AH23" s="33" t="s">
        <v>218</v>
      </c>
      <c r="BB23" s="33">
        <v>4.2</v>
      </c>
      <c r="BC23" s="33">
        <v>1.5702457888862966</v>
      </c>
    </row>
    <row r="24" spans="4:55">
      <c r="D24" s="67" t="s">
        <v>217</v>
      </c>
      <c r="AA24" s="33" t="s">
        <v>329</v>
      </c>
      <c r="AB24" s="33">
        <v>-8</v>
      </c>
      <c r="AC24" s="33">
        <v>2.3591087811271283</v>
      </c>
      <c r="AD24" s="33">
        <v>1.8134715025906578</v>
      </c>
      <c r="AE24" s="33">
        <v>4</v>
      </c>
      <c r="AF24" s="33">
        <v>-4</v>
      </c>
      <c r="AG24" s="33">
        <v>0</v>
      </c>
      <c r="BC24" s="33">
        <v>1.6952656605333942</v>
      </c>
    </row>
    <row r="25" spans="4:55">
      <c r="P25" s="67" t="s">
        <v>217</v>
      </c>
      <c r="AA25" s="33" t="s">
        <v>330</v>
      </c>
      <c r="AB25" s="33">
        <v>-8</v>
      </c>
      <c r="AC25" s="33">
        <v>2.2280471821756187</v>
      </c>
      <c r="AD25" s="33">
        <v>1.6795865633074891</v>
      </c>
      <c r="AE25" s="33">
        <v>4</v>
      </c>
      <c r="AF25" s="33">
        <v>-4</v>
      </c>
      <c r="AG25" s="33">
        <v>0</v>
      </c>
      <c r="BA25" s="33" t="s">
        <v>356</v>
      </c>
      <c r="BB25" s="33">
        <v>15</v>
      </c>
      <c r="BC25" s="33">
        <v>2.4295883627359842</v>
      </c>
    </row>
    <row r="26" spans="4:55">
      <c r="AA26" s="33" t="s">
        <v>331</v>
      </c>
      <c r="AB26" s="33">
        <v>-8</v>
      </c>
      <c r="AC26" s="33">
        <v>2.0969855832241313</v>
      </c>
      <c r="AD26" s="33">
        <v>1.158301158301156</v>
      </c>
      <c r="AE26" s="33">
        <v>4</v>
      </c>
      <c r="AF26" s="33">
        <v>-4</v>
      </c>
      <c r="AG26" s="33">
        <v>0</v>
      </c>
      <c r="BC26" s="33">
        <v>2.7033992217096596</v>
      </c>
    </row>
    <row r="27" spans="4:55">
      <c r="F27" s="32"/>
      <c r="AA27" s="33" t="s">
        <v>332</v>
      </c>
      <c r="AC27" s="33">
        <v>2.2309711286089273</v>
      </c>
      <c r="AD27" s="33">
        <v>1.158301158301156</v>
      </c>
      <c r="BB27" s="33">
        <v>7.5</v>
      </c>
      <c r="BC27" s="33">
        <v>1.94971124853069</v>
      </c>
    </row>
    <row r="28" spans="4:55">
      <c r="E28" s="32"/>
      <c r="AA28" s="33" t="s">
        <v>333</v>
      </c>
      <c r="AC28" s="33">
        <v>2.0915032679738488</v>
      </c>
      <c r="AD28" s="33">
        <v>1.0296010296010349</v>
      </c>
      <c r="BC28" s="33">
        <v>1.4433828013824126</v>
      </c>
    </row>
    <row r="29" spans="4:55">
      <c r="AA29" s="33">
        <v>98</v>
      </c>
      <c r="AC29" s="33">
        <v>1.2970168612191912</v>
      </c>
      <c r="AD29" s="33">
        <v>0.64184852374840062</v>
      </c>
      <c r="AH29" s="33" t="s">
        <v>219</v>
      </c>
      <c r="BA29" s="33" t="s">
        <v>368</v>
      </c>
      <c r="BB29" s="33">
        <v>16.100000000000001</v>
      </c>
      <c r="BC29" s="33">
        <v>0.11079216397240543</v>
      </c>
    </row>
    <row r="30" spans="4:55">
      <c r="AA30" s="33" t="s">
        <v>334</v>
      </c>
      <c r="AB30" s="33">
        <v>-6</v>
      </c>
      <c r="AC30" s="33">
        <v>1.2953367875647714</v>
      </c>
      <c r="AD30" s="33">
        <v>0.64184852374840062</v>
      </c>
      <c r="AE30" s="33">
        <v>11</v>
      </c>
      <c r="AF30" s="33">
        <v>-6</v>
      </c>
      <c r="AG30" s="33">
        <v>2.5</v>
      </c>
      <c r="BC30" s="33">
        <v>-0.26347485697077389</v>
      </c>
    </row>
    <row r="31" spans="4:55">
      <c r="AA31" s="33" t="s">
        <v>335</v>
      </c>
      <c r="AB31" s="33">
        <v>-6</v>
      </c>
      <c r="AC31" s="33">
        <v>1.1658031088082721</v>
      </c>
      <c r="AD31" s="33">
        <v>0.77120822622109841</v>
      </c>
      <c r="AE31" s="33">
        <v>11</v>
      </c>
      <c r="AF31" s="33">
        <v>-6</v>
      </c>
      <c r="AG31" s="33">
        <v>2.5</v>
      </c>
      <c r="BB31" s="33">
        <v>-4.0999999999999996</v>
      </c>
      <c r="BC31" s="33">
        <v>-0.5539263603779716</v>
      </c>
    </row>
    <row r="32" spans="4:55">
      <c r="AA32" s="33" t="s">
        <v>336</v>
      </c>
      <c r="AB32" s="33">
        <v>-6</v>
      </c>
      <c r="AC32" s="33">
        <v>1.4267185473411326</v>
      </c>
      <c r="AD32" s="33">
        <v>0.38412291933420661</v>
      </c>
      <c r="AE32" s="33">
        <v>11</v>
      </c>
      <c r="AF32" s="33">
        <v>-6</v>
      </c>
      <c r="AG32" s="33">
        <v>2.5</v>
      </c>
      <c r="BC32" s="33">
        <v>-0.57364729458917907</v>
      </c>
    </row>
    <row r="33" spans="9:55">
      <c r="AA33" s="33" t="s">
        <v>337</v>
      </c>
      <c r="AC33" s="33">
        <v>1.2936610608020649</v>
      </c>
      <c r="AD33" s="33">
        <v>0.12771392081738497</v>
      </c>
      <c r="BA33" s="33" t="s">
        <v>380</v>
      </c>
      <c r="BB33" s="33">
        <v>0.3</v>
      </c>
      <c r="BC33" s="33">
        <v>-0.13833693847779216</v>
      </c>
    </row>
    <row r="34" spans="9:55">
      <c r="AA34" s="33" t="s">
        <v>338</v>
      </c>
      <c r="AC34" s="33">
        <v>1.2919896640826822</v>
      </c>
      <c r="AD34" s="33">
        <v>0</v>
      </c>
      <c r="BC34" s="33">
        <v>-0.36480740684832824</v>
      </c>
    </row>
    <row r="35" spans="9:55">
      <c r="AA35" s="33" t="s">
        <v>339</v>
      </c>
      <c r="AC35" s="33">
        <v>0.76824583866839102</v>
      </c>
      <c r="AD35" s="33">
        <v>-0.38265306122450271</v>
      </c>
      <c r="AH35" s="33" t="s">
        <v>220</v>
      </c>
      <c r="BB35" s="33">
        <v>-8.6999999999999993</v>
      </c>
      <c r="BC35" s="33">
        <v>-0.49652182679706414</v>
      </c>
    </row>
    <row r="36" spans="9:55">
      <c r="AA36" s="33" t="s">
        <v>340</v>
      </c>
      <c r="AB36" s="33">
        <v>-15</v>
      </c>
      <c r="AC36" s="33">
        <v>0.51216389244559402</v>
      </c>
      <c r="AD36" s="33">
        <v>-0.76335877862594437</v>
      </c>
      <c r="AE36" s="33">
        <v>-6</v>
      </c>
      <c r="AF36" s="33">
        <v>-16</v>
      </c>
      <c r="AG36" s="33">
        <v>-11</v>
      </c>
      <c r="BC36" s="33">
        <v>-0.84653951777482916</v>
      </c>
    </row>
    <row r="37" spans="9:55">
      <c r="AA37" s="33" t="s">
        <v>341</v>
      </c>
      <c r="AB37" s="33">
        <v>-15</v>
      </c>
      <c r="AC37" s="33">
        <v>0.38461538461538325</v>
      </c>
      <c r="AD37" s="33">
        <v>-1.0165184243964398</v>
      </c>
      <c r="AE37" s="33">
        <v>-6</v>
      </c>
      <c r="AF37" s="33">
        <v>-16</v>
      </c>
      <c r="AG37" s="33">
        <v>-11</v>
      </c>
      <c r="BA37" s="33" t="s">
        <v>392</v>
      </c>
      <c r="BB37" s="33">
        <v>-11.2</v>
      </c>
      <c r="BC37" s="33">
        <v>-1.2039392489232625</v>
      </c>
    </row>
    <row r="38" spans="9:55">
      <c r="I38" s="106"/>
      <c r="AA38" s="33" t="s">
        <v>342</v>
      </c>
      <c r="AB38" s="33">
        <v>-15</v>
      </c>
      <c r="AC38" s="33">
        <v>0.38510911424902705</v>
      </c>
      <c r="AD38" s="33">
        <v>-1.3994910941475758</v>
      </c>
      <c r="AE38" s="33">
        <v>-6</v>
      </c>
      <c r="AF38" s="33">
        <v>-16</v>
      </c>
      <c r="AG38" s="33">
        <v>-11</v>
      </c>
      <c r="BC38" s="33">
        <v>-1.4090197464774405</v>
      </c>
    </row>
    <row r="39" spans="9:55">
      <c r="AA39" s="33" t="s">
        <v>343</v>
      </c>
      <c r="AC39" s="33">
        <v>0.38510911424902705</v>
      </c>
      <c r="AD39" s="33">
        <v>-1.9083969465648831</v>
      </c>
      <c r="BB39" s="33">
        <v>-8.4</v>
      </c>
      <c r="BC39" s="33">
        <v>-1.0030649205906883</v>
      </c>
    </row>
    <row r="40" spans="9:55">
      <c r="AA40" s="33" t="s">
        <v>344</v>
      </c>
      <c r="AC40" s="33">
        <v>0.25608194622279701</v>
      </c>
      <c r="AD40" s="33">
        <v>-1.9108280254777066</v>
      </c>
      <c r="BC40" s="33">
        <v>-0.67589886926691634</v>
      </c>
    </row>
    <row r="41" spans="9:55">
      <c r="AA41" s="33">
        <v>99</v>
      </c>
      <c r="AC41" s="33">
        <v>0.12804097311140961</v>
      </c>
      <c r="AD41" s="33">
        <v>-2.2959183673469497</v>
      </c>
      <c r="AH41" s="33" t="s">
        <v>221</v>
      </c>
      <c r="BA41" s="33" t="s">
        <v>404</v>
      </c>
      <c r="BB41" s="33">
        <v>1.9</v>
      </c>
      <c r="BC41" s="33">
        <v>-5.863607393244763E-2</v>
      </c>
    </row>
    <row r="42" spans="9:55">
      <c r="AA42" s="33" t="s">
        <v>345</v>
      </c>
      <c r="AB42" s="33">
        <v>-14.4</v>
      </c>
      <c r="AC42" s="33">
        <v>0.12787723785165905</v>
      </c>
      <c r="AD42" s="33">
        <v>-2.4234693877551061</v>
      </c>
      <c r="AE42" s="33">
        <v>-6</v>
      </c>
      <c r="AF42" s="33">
        <v>-8.8000000000000007</v>
      </c>
      <c r="AG42" s="33">
        <v>-7.4</v>
      </c>
      <c r="BC42" s="33">
        <v>0.59676262678006253</v>
      </c>
    </row>
    <row r="43" spans="9:55">
      <c r="AA43" s="33" t="s">
        <v>346</v>
      </c>
      <c r="AB43" s="33">
        <v>-14.4</v>
      </c>
      <c r="AC43" s="33">
        <v>0.25608194622279701</v>
      </c>
      <c r="AD43" s="33">
        <v>-2.4234693877551061</v>
      </c>
      <c r="AE43" s="33">
        <v>-6</v>
      </c>
      <c r="AF43" s="33">
        <v>-8.8000000000000007</v>
      </c>
      <c r="AG43" s="33">
        <v>-7.4</v>
      </c>
      <c r="BB43" s="33">
        <v>-3.8</v>
      </c>
      <c r="BC43" s="33">
        <v>0.44520635570452782</v>
      </c>
    </row>
    <row r="44" spans="9:55">
      <c r="AA44" s="33" t="s">
        <v>347</v>
      </c>
      <c r="AB44" s="33">
        <v>-14.4</v>
      </c>
      <c r="AC44" s="33">
        <v>0.63938618925831747</v>
      </c>
      <c r="AD44" s="33">
        <v>-1.7857142857142905</v>
      </c>
      <c r="AE44" s="33">
        <v>-6</v>
      </c>
      <c r="AF44" s="33">
        <v>-8.8000000000000007</v>
      </c>
      <c r="AG44" s="33">
        <v>-7.4</v>
      </c>
      <c r="BC44" s="33">
        <v>0.37350661311366196</v>
      </c>
    </row>
    <row r="45" spans="9:55">
      <c r="AA45" s="33" t="s">
        <v>348</v>
      </c>
      <c r="AC45" s="33">
        <v>0.51085568326947328</v>
      </c>
      <c r="AD45" s="33">
        <v>-1.7857142857142905</v>
      </c>
      <c r="BA45" s="33" t="s">
        <v>405</v>
      </c>
      <c r="BB45" s="33">
        <v>-5.7</v>
      </c>
      <c r="BC45" s="33">
        <v>-0.15305341564204866</v>
      </c>
    </row>
    <row r="46" spans="9:55">
      <c r="AA46" s="33" t="s">
        <v>349</v>
      </c>
      <c r="AC46" s="33">
        <v>0.51020408163264808</v>
      </c>
      <c r="AD46" s="33">
        <v>-1.5325670498084309</v>
      </c>
      <c r="BC46" s="33">
        <v>-0.39717901061689531</v>
      </c>
    </row>
    <row r="47" spans="9:55">
      <c r="AA47" s="33" t="s">
        <v>350</v>
      </c>
      <c r="AC47" s="33">
        <v>0.63532401524777349</v>
      </c>
      <c r="AD47" s="33">
        <v>-1.0243277848911658</v>
      </c>
      <c r="AH47" s="33" t="s">
        <v>222</v>
      </c>
      <c r="BB47" s="33">
        <v>-8.6</v>
      </c>
      <c r="BC47" s="33">
        <v>-0.11462923809764902</v>
      </c>
    </row>
    <row r="48" spans="9:55">
      <c r="AA48" s="33" t="s">
        <v>351</v>
      </c>
      <c r="AB48" s="33">
        <v>-9.9</v>
      </c>
      <c r="AC48" s="33">
        <v>0.76433121019108263</v>
      </c>
      <c r="AD48" s="33">
        <v>-0.7692307692307665</v>
      </c>
      <c r="AE48" s="33">
        <v>5.2</v>
      </c>
      <c r="AF48" s="33">
        <v>-5.6</v>
      </c>
      <c r="AG48" s="33">
        <v>-0.19999999999999973</v>
      </c>
      <c r="BC48" s="33">
        <v>0.28036192175353847</v>
      </c>
    </row>
    <row r="49" spans="27:55">
      <c r="AA49" s="33" t="s">
        <v>352</v>
      </c>
      <c r="AB49" s="33">
        <v>-9.9</v>
      </c>
      <c r="AC49" s="33">
        <v>0.76628352490422103</v>
      </c>
      <c r="AD49" s="33">
        <v>-0.51347881899872494</v>
      </c>
      <c r="AE49" s="33">
        <v>5.2</v>
      </c>
      <c r="AF49" s="33">
        <v>-5.6</v>
      </c>
      <c r="AG49" s="33">
        <v>-0.19999999999999973</v>
      </c>
      <c r="BA49" s="33" t="s">
        <v>406</v>
      </c>
      <c r="BB49" s="33">
        <v>5.4</v>
      </c>
      <c r="BC49" s="33">
        <v>0.13540442491439819</v>
      </c>
    </row>
    <row r="50" spans="27:55">
      <c r="AA50" s="33" t="s">
        <v>353</v>
      </c>
      <c r="AB50" s="33">
        <v>-9.9</v>
      </c>
      <c r="AC50" s="33">
        <v>0.76726342710997653</v>
      </c>
      <c r="AD50" s="33">
        <v>0.2580645161290418</v>
      </c>
      <c r="AE50" s="33">
        <v>5.2</v>
      </c>
      <c r="AF50" s="33">
        <v>-5.6</v>
      </c>
      <c r="AG50" s="33">
        <v>-0.19999999999999973</v>
      </c>
      <c r="BC50" s="33">
        <v>0.78730093811508084</v>
      </c>
    </row>
    <row r="51" spans="27:55">
      <c r="AA51" s="33" t="s">
        <v>354</v>
      </c>
      <c r="AC51" s="33">
        <v>1.0230179028132946</v>
      </c>
      <c r="AD51" s="33">
        <v>0.77821011673153695</v>
      </c>
      <c r="BB51" s="33">
        <v>5.6</v>
      </c>
      <c r="BC51" s="33">
        <v>1.1297561970825143</v>
      </c>
    </row>
    <row r="52" spans="27:55">
      <c r="AA52" s="33" t="s">
        <v>355</v>
      </c>
      <c r="AC52" s="33">
        <v>1.2771392081736943</v>
      </c>
      <c r="AD52" s="33">
        <v>1.1688311688311748</v>
      </c>
      <c r="BC52" s="33">
        <v>1.1386453170669739</v>
      </c>
    </row>
    <row r="53" spans="27:55">
      <c r="AA53" s="33" t="s">
        <v>356</v>
      </c>
      <c r="AC53" s="33">
        <v>1.6624040920716121</v>
      </c>
      <c r="AD53" s="33">
        <v>2.088772845953013</v>
      </c>
      <c r="AH53" s="33" t="s">
        <v>223</v>
      </c>
      <c r="BA53" s="33" t="s">
        <v>407</v>
      </c>
      <c r="BB53" s="33">
        <v>19.7</v>
      </c>
      <c r="BC53" s="33">
        <v>2.0308712846026253</v>
      </c>
    </row>
    <row r="54" spans="27:55">
      <c r="AA54" s="33" t="s">
        <v>357</v>
      </c>
      <c r="AB54" s="33">
        <v>-1.4</v>
      </c>
      <c r="AC54" s="33">
        <v>1.5325670498084421</v>
      </c>
      <c r="AD54" s="33">
        <v>2.2222222222222365</v>
      </c>
      <c r="AE54" s="33">
        <v>10.7</v>
      </c>
      <c r="AF54" s="33">
        <v>0.70000000000000284</v>
      </c>
      <c r="AG54" s="33">
        <v>5.7000000000000011</v>
      </c>
      <c r="BC54" s="33">
        <v>1.838748129549316</v>
      </c>
    </row>
    <row r="55" spans="27:55">
      <c r="AA55" s="33" t="s">
        <v>358</v>
      </c>
      <c r="AB55" s="33">
        <v>-1.4</v>
      </c>
      <c r="AC55" s="33">
        <v>1.5325670498084421</v>
      </c>
      <c r="AD55" s="33">
        <v>2.3529411764705799</v>
      </c>
      <c r="AE55" s="33">
        <v>10.7</v>
      </c>
      <c r="AF55" s="33">
        <v>0.70000000000000284</v>
      </c>
      <c r="AG55" s="33">
        <v>5.7000000000000011</v>
      </c>
      <c r="BB55" s="33">
        <v>17.100000000000001</v>
      </c>
      <c r="BC55" s="33">
        <v>1.5332240574959002</v>
      </c>
    </row>
    <row r="56" spans="27:55">
      <c r="AA56" s="33" t="s">
        <v>359</v>
      </c>
      <c r="AB56" s="33">
        <v>-1.4</v>
      </c>
      <c r="AC56" s="33">
        <v>1.0165184243964287</v>
      </c>
      <c r="AD56" s="33">
        <v>2.0779220779220786</v>
      </c>
      <c r="AE56" s="33">
        <v>10.7</v>
      </c>
      <c r="AF56" s="33">
        <v>0.70000000000000284</v>
      </c>
      <c r="AG56" s="33">
        <v>5.7000000000000011</v>
      </c>
      <c r="BC56" s="33">
        <v>1.5731410046993233</v>
      </c>
    </row>
    <row r="57" spans="27:55">
      <c r="AA57" s="33" t="s">
        <v>360</v>
      </c>
      <c r="AC57" s="33">
        <v>1.0165184243964287</v>
      </c>
      <c r="AD57" s="33">
        <v>2.467532467532485</v>
      </c>
      <c r="BA57" s="33" t="s">
        <v>408</v>
      </c>
      <c r="BB57" s="33">
        <v>20.6</v>
      </c>
      <c r="BC57" s="33">
        <v>1.6603735840564156</v>
      </c>
    </row>
    <row r="58" spans="27:55">
      <c r="AA58" s="33" t="s">
        <v>361</v>
      </c>
      <c r="AC58" s="33">
        <v>1.2690355329949332</v>
      </c>
      <c r="AD58" s="33">
        <v>2.7237354085603238</v>
      </c>
      <c r="BC58" s="33">
        <v>1.4519101459381289</v>
      </c>
    </row>
    <row r="59" spans="27:55">
      <c r="AA59" s="33" t="s">
        <v>362</v>
      </c>
      <c r="AC59" s="33">
        <v>1.2626262626262541</v>
      </c>
      <c r="AD59" s="33">
        <v>3.1047865459249646</v>
      </c>
      <c r="AH59" s="33" t="s">
        <v>224</v>
      </c>
      <c r="BB59" s="33">
        <v>3.9</v>
      </c>
      <c r="BC59" s="33">
        <v>1.4628815537838733</v>
      </c>
    </row>
    <row r="60" spans="27:55">
      <c r="AA60" s="33" t="s">
        <v>363</v>
      </c>
      <c r="AB60" s="33">
        <v>15.2</v>
      </c>
      <c r="AC60" s="33">
        <v>1.1378002528445119</v>
      </c>
      <c r="AD60" s="33">
        <v>3.2299741602067167</v>
      </c>
      <c r="AE60" s="33">
        <v>27.3</v>
      </c>
      <c r="AF60" s="33">
        <v>13.7</v>
      </c>
      <c r="AG60" s="33">
        <v>20.5</v>
      </c>
      <c r="BC60" s="33">
        <v>1.3013681684356442</v>
      </c>
    </row>
    <row r="61" spans="27:55">
      <c r="AA61" s="33" t="s">
        <v>364</v>
      </c>
      <c r="AB61" s="33">
        <v>15.2</v>
      </c>
      <c r="AC61" s="33">
        <v>1.6476552598225558</v>
      </c>
      <c r="AD61" s="33">
        <v>4.0000000000000036</v>
      </c>
      <c r="AE61" s="33">
        <v>27.3</v>
      </c>
      <c r="AF61" s="33">
        <v>13.7</v>
      </c>
      <c r="AG61" s="33">
        <v>20.5</v>
      </c>
      <c r="BA61" s="33" t="s">
        <v>409</v>
      </c>
      <c r="BB61" s="33">
        <v>-21.1</v>
      </c>
      <c r="BC61" s="33">
        <v>0.76005411388513267</v>
      </c>
    </row>
    <row r="62" spans="27:55">
      <c r="AA62" s="33" t="s">
        <v>365</v>
      </c>
      <c r="AB62" s="33">
        <v>15.2</v>
      </c>
      <c r="AC62" s="33">
        <v>1.6497461928933976</v>
      </c>
      <c r="AD62" s="33">
        <v>4.1184041184041176</v>
      </c>
      <c r="AE62" s="33">
        <v>27.3</v>
      </c>
      <c r="AF62" s="33">
        <v>13.7</v>
      </c>
      <c r="AG62" s="33">
        <v>20.5</v>
      </c>
      <c r="BC62" s="33">
        <v>0.2994820433512615</v>
      </c>
    </row>
    <row r="63" spans="27:55">
      <c r="AA63" s="33" t="s">
        <v>366</v>
      </c>
      <c r="AC63" s="33">
        <v>1.51898734177216</v>
      </c>
      <c r="AD63" s="33">
        <v>4.3758043758043597</v>
      </c>
      <c r="BB63" s="33">
        <v>-10.199999999999999</v>
      </c>
      <c r="BC63" s="33">
        <v>-0.12484088906295199</v>
      </c>
    </row>
    <row r="64" spans="27:55">
      <c r="AA64" s="33" t="s">
        <v>367</v>
      </c>
      <c r="AC64" s="33">
        <v>1.8915510718789497</v>
      </c>
      <c r="AD64" s="33">
        <v>3.8510911424903815</v>
      </c>
      <c r="BC64" s="33">
        <v>-0.31505678349003574</v>
      </c>
    </row>
    <row r="65" spans="27:55">
      <c r="AA65" s="33" t="s">
        <v>368</v>
      </c>
      <c r="AC65" s="33">
        <v>1.3836477987421381</v>
      </c>
      <c r="AD65" s="33">
        <v>4.2199488491048598</v>
      </c>
      <c r="AH65" s="33" t="s">
        <v>225</v>
      </c>
      <c r="BA65" s="33" t="s">
        <v>410</v>
      </c>
      <c r="BB65" s="33">
        <v>6.3</v>
      </c>
      <c r="BC65" s="33">
        <v>-0.36373401035055508</v>
      </c>
    </row>
    <row r="66" spans="27:55">
      <c r="AA66" s="33" t="s">
        <v>369</v>
      </c>
      <c r="AB66" s="33">
        <v>7.7</v>
      </c>
      <c r="AC66" s="33">
        <v>1.8867924528301883</v>
      </c>
      <c r="AD66" s="33">
        <v>4.4757033248081779</v>
      </c>
      <c r="AE66" s="33">
        <v>22.2</v>
      </c>
      <c r="AF66" s="33">
        <v>6.9</v>
      </c>
      <c r="AG66" s="33">
        <v>14.55</v>
      </c>
      <c r="BC66" s="33">
        <v>0.25208644362319887</v>
      </c>
    </row>
    <row r="67" spans="27:55">
      <c r="AA67" s="33" t="s">
        <v>370</v>
      </c>
      <c r="AB67" s="33">
        <v>7.7</v>
      </c>
      <c r="AC67" s="33">
        <v>1.8867924528301883</v>
      </c>
      <c r="AD67" s="33">
        <v>4.5977011494253039</v>
      </c>
      <c r="AE67" s="33">
        <v>22.2</v>
      </c>
      <c r="AF67" s="33">
        <v>6.9</v>
      </c>
      <c r="AG67" s="33">
        <v>14.55</v>
      </c>
      <c r="BB67" s="33">
        <v>13.9</v>
      </c>
      <c r="BC67" s="33">
        <v>0.659297566236134</v>
      </c>
    </row>
    <row r="68" spans="27:55">
      <c r="AA68" s="33" t="s">
        <v>371</v>
      </c>
      <c r="AB68" s="33">
        <v>7.7</v>
      </c>
      <c r="AC68" s="33">
        <v>2.3899371069182385</v>
      </c>
      <c r="AD68" s="33">
        <v>4.8346055979643809</v>
      </c>
      <c r="AE68" s="33">
        <v>22.2</v>
      </c>
      <c r="AF68" s="33">
        <v>6.9</v>
      </c>
      <c r="AG68" s="33">
        <v>14.55</v>
      </c>
      <c r="BC68" s="33">
        <v>0.92855742845942757</v>
      </c>
    </row>
    <row r="69" spans="27:55">
      <c r="AA69" s="33" t="s">
        <v>372</v>
      </c>
      <c r="AC69" s="33">
        <v>2.7672955974842761</v>
      </c>
      <c r="AD69" s="33">
        <v>4.6894803548795716</v>
      </c>
      <c r="BA69" s="33">
        <v>11</v>
      </c>
      <c r="BB69" s="33">
        <v>26</v>
      </c>
      <c r="BC69" s="33">
        <v>1.2176895749111765</v>
      </c>
    </row>
    <row r="70" spans="27:55">
      <c r="AA70" s="33" t="s">
        <v>373</v>
      </c>
      <c r="AC70" s="33">
        <v>2.506265664160412</v>
      </c>
      <c r="AD70" s="33">
        <v>4.4191919191919116</v>
      </c>
      <c r="BC70" s="33">
        <v>1.1840242175674973</v>
      </c>
    </row>
    <row r="71" spans="27:55">
      <c r="AA71" s="33" t="s">
        <v>374</v>
      </c>
      <c r="AC71" s="33">
        <v>2.1197007481296826</v>
      </c>
      <c r="AD71" s="33">
        <v>3.1367628607277265</v>
      </c>
      <c r="AH71" s="33" t="s">
        <v>226</v>
      </c>
      <c r="BB71" s="33">
        <v>15.2</v>
      </c>
      <c r="BC71" s="33">
        <v>1.2076941806671471</v>
      </c>
    </row>
    <row r="72" spans="27:55">
      <c r="AA72" s="33" t="s">
        <v>375</v>
      </c>
      <c r="AB72" s="33">
        <v>4</v>
      </c>
      <c r="AC72" s="33">
        <v>2.1249999999999991</v>
      </c>
      <c r="AD72" s="33">
        <v>2.7534418022528095</v>
      </c>
      <c r="AE72" s="33">
        <v>14.3</v>
      </c>
      <c r="AF72" s="33">
        <v>13.1</v>
      </c>
      <c r="AG72" s="33">
        <v>13.7</v>
      </c>
      <c r="BC72" s="33">
        <v>1.1724723874256568</v>
      </c>
    </row>
    <row r="73" spans="27:55">
      <c r="AA73" s="33" t="s">
        <v>376</v>
      </c>
      <c r="AB73" s="33">
        <v>4</v>
      </c>
      <c r="AC73" s="33">
        <v>1.8703241895261735</v>
      </c>
      <c r="AD73" s="33">
        <v>1.9851116625310361</v>
      </c>
      <c r="AE73" s="33">
        <v>14.3</v>
      </c>
      <c r="AF73" s="33">
        <v>13.1</v>
      </c>
      <c r="AG73" s="33">
        <v>13.7</v>
      </c>
      <c r="BA73" s="33">
        <v>12</v>
      </c>
      <c r="BB73" s="33">
        <v>18.5</v>
      </c>
      <c r="BC73" s="33">
        <v>1.2103020914019993</v>
      </c>
    </row>
    <row r="74" spans="27:55">
      <c r="AA74" s="33" t="s">
        <v>377</v>
      </c>
      <c r="AB74" s="33">
        <v>4</v>
      </c>
      <c r="AC74" s="33">
        <v>1.8726591760299671</v>
      </c>
      <c r="AD74" s="33">
        <v>0.61804697156984112</v>
      </c>
      <c r="AE74" s="33">
        <v>14.3</v>
      </c>
      <c r="AF74" s="33">
        <v>13.1</v>
      </c>
      <c r="AG74" s="33">
        <v>13.7</v>
      </c>
      <c r="BC74" s="33">
        <v>1.1170892947619677</v>
      </c>
    </row>
    <row r="75" spans="27:55">
      <c r="AA75" s="33" t="s">
        <v>378</v>
      </c>
      <c r="AC75" s="33">
        <v>1.4962593516209433</v>
      </c>
      <c r="AD75" s="33">
        <v>0</v>
      </c>
      <c r="BB75" s="33">
        <v>3.2</v>
      </c>
      <c r="BC75" s="33">
        <v>1.0729923495164257</v>
      </c>
    </row>
    <row r="76" spans="27:55">
      <c r="AA76" s="33" t="s">
        <v>379</v>
      </c>
      <c r="AC76" s="33">
        <v>1.7326732673267342</v>
      </c>
      <c r="AD76" s="33">
        <v>0.12360939431395046</v>
      </c>
      <c r="BC76" s="33">
        <v>1.0773069725034929</v>
      </c>
    </row>
    <row r="77" spans="27:55">
      <c r="AA77" s="33" t="s">
        <v>380</v>
      </c>
      <c r="AC77" s="33">
        <v>1.9851116625310361</v>
      </c>
      <c r="AD77" s="33">
        <v>-0.24539877300613355</v>
      </c>
      <c r="AH77" s="33" t="s">
        <v>227</v>
      </c>
      <c r="BA77" s="33">
        <v>13</v>
      </c>
      <c r="BB77" s="33">
        <v>12</v>
      </c>
      <c r="BC77" s="33">
        <v>0.88730507988137219</v>
      </c>
    </row>
    <row r="78" spans="27:55">
      <c r="AA78" s="33" t="s">
        <v>381</v>
      </c>
      <c r="AB78" s="33">
        <v>-4.7</v>
      </c>
      <c r="AC78" s="33">
        <v>1.8518518518518601</v>
      </c>
      <c r="AD78" s="33">
        <v>-0.48959608323133619</v>
      </c>
      <c r="AE78" s="33">
        <v>7.5</v>
      </c>
      <c r="AF78" s="33">
        <v>-0.69999999999999929</v>
      </c>
      <c r="AG78" s="33">
        <v>3.4000000000000004</v>
      </c>
      <c r="BC78" s="33">
        <v>0.75638272488667724</v>
      </c>
    </row>
    <row r="79" spans="27:55">
      <c r="AA79" s="33" t="s">
        <v>382</v>
      </c>
      <c r="AB79" s="33">
        <v>-4.7</v>
      </c>
      <c r="AC79" s="33">
        <v>2.0987654320987703</v>
      </c>
      <c r="AD79" s="33">
        <v>-0.24420024420024333</v>
      </c>
      <c r="AE79" s="33">
        <v>7.5</v>
      </c>
      <c r="AF79" s="33">
        <v>-0.69999999999999929</v>
      </c>
      <c r="AG79" s="33">
        <v>3.4000000000000004</v>
      </c>
      <c r="BB79" s="33">
        <v>21.5</v>
      </c>
      <c r="BC79" s="33">
        <v>0.74502523088642647</v>
      </c>
    </row>
    <row r="80" spans="27:55">
      <c r="AA80" s="33" t="s">
        <v>383</v>
      </c>
      <c r="AB80" s="33">
        <v>-4.7</v>
      </c>
      <c r="AC80" s="33">
        <v>1.4742014742014531</v>
      </c>
      <c r="AD80" s="33">
        <v>-1.0922330097087429</v>
      </c>
      <c r="AE80" s="33">
        <v>7.5</v>
      </c>
      <c r="AF80" s="33">
        <v>-0.69999999999999929</v>
      </c>
      <c r="AG80" s="33">
        <v>3.4000000000000004</v>
      </c>
      <c r="BC80" s="33">
        <v>0.68127329266265235</v>
      </c>
    </row>
    <row r="81" spans="27:55">
      <c r="AA81" s="33" t="s">
        <v>384</v>
      </c>
      <c r="AC81" s="33">
        <v>1.2239902080783294</v>
      </c>
      <c r="AD81" s="33">
        <v>-1.3317191283292895</v>
      </c>
      <c r="BA81" s="33">
        <v>14</v>
      </c>
      <c r="BB81" s="33">
        <v>21.1</v>
      </c>
      <c r="BC81" s="33">
        <v>0.86290685821302304</v>
      </c>
    </row>
    <row r="82" spans="27:55">
      <c r="AA82" s="33" t="s">
        <v>385</v>
      </c>
      <c r="AC82" s="33">
        <v>1.1002444987775029</v>
      </c>
      <c r="AD82" s="33">
        <v>-1.4510278113663899</v>
      </c>
      <c r="BC82" s="33">
        <v>0.96147014943046827</v>
      </c>
    </row>
    <row r="83" spans="27:55">
      <c r="AA83" s="33" t="s">
        <v>386</v>
      </c>
      <c r="AC83" s="33">
        <v>1.098901098901095</v>
      </c>
      <c r="AD83" s="33">
        <v>-1.0948905109489093</v>
      </c>
      <c r="AH83" s="33" t="s">
        <v>228</v>
      </c>
      <c r="BB83" s="33">
        <v>20.799999999999997</v>
      </c>
      <c r="BC83" s="33">
        <v>0.87182516243356645</v>
      </c>
    </row>
    <row r="84" spans="27:55">
      <c r="AA84" s="33" t="s">
        <v>387</v>
      </c>
      <c r="AB84" s="33">
        <v>-4.5</v>
      </c>
      <c r="AC84" s="33">
        <v>1.2239902080783294</v>
      </c>
      <c r="AD84" s="33">
        <v>-1.0962241169305664</v>
      </c>
      <c r="AE84" s="33">
        <v>2</v>
      </c>
      <c r="AF84" s="33">
        <v>4.2</v>
      </c>
      <c r="AG84" s="33">
        <v>3.1</v>
      </c>
      <c r="BC84" s="33">
        <v>0.76154100061300767</v>
      </c>
    </row>
    <row r="85" spans="27:55">
      <c r="AA85" s="33" t="s">
        <v>388</v>
      </c>
      <c r="AB85" s="33">
        <v>-4.5</v>
      </c>
      <c r="AC85" s="33">
        <v>1.2239902080783294</v>
      </c>
      <c r="AD85" s="33">
        <v>-1.0948905109489093</v>
      </c>
      <c r="AE85" s="33">
        <v>2</v>
      </c>
      <c r="AF85" s="33">
        <v>4.2</v>
      </c>
      <c r="AG85" s="33">
        <v>3.1</v>
      </c>
      <c r="BA85" s="33">
        <v>15</v>
      </c>
      <c r="BB85" s="33">
        <v>19.899999999999999</v>
      </c>
      <c r="BC85" s="33">
        <v>0.65104472700778615</v>
      </c>
    </row>
    <row r="86" spans="27:55">
      <c r="AA86" s="33" t="s">
        <v>389</v>
      </c>
      <c r="AB86" s="33">
        <v>-4.5</v>
      </c>
      <c r="AC86" s="33">
        <v>1.225490196078427</v>
      </c>
      <c r="AD86" s="33">
        <v>0.12285012285011554</v>
      </c>
      <c r="AE86" s="33">
        <v>2</v>
      </c>
      <c r="AF86" s="33">
        <v>4.2</v>
      </c>
      <c r="AG86" s="33">
        <v>3.1</v>
      </c>
      <c r="BC86" s="33">
        <v>0.80923228484977017</v>
      </c>
    </row>
    <row r="87" spans="27:55">
      <c r="AA87" s="33" t="s">
        <v>390</v>
      </c>
      <c r="AC87" s="33">
        <v>1.1056511056510843</v>
      </c>
      <c r="AD87" s="33">
        <v>0.24660912453762229</v>
      </c>
      <c r="BB87" s="33">
        <v>10.1</v>
      </c>
      <c r="BC87" s="33">
        <v>0.98374478849486025</v>
      </c>
    </row>
    <row r="88" spans="27:55">
      <c r="AA88" s="33" t="s">
        <v>391</v>
      </c>
      <c r="AC88" s="33">
        <v>1.0948905109488871</v>
      </c>
      <c r="AD88" s="33">
        <v>0.49382716049384268</v>
      </c>
      <c r="BC88" s="33">
        <v>1.17696609495286</v>
      </c>
    </row>
    <row r="89" spans="27:55">
      <c r="AA89" s="33" t="s">
        <v>392</v>
      </c>
      <c r="AC89" s="33">
        <v>1.0948905109488871</v>
      </c>
      <c r="AD89" s="33">
        <v>1.5990159901599021</v>
      </c>
      <c r="AH89" s="33" t="s">
        <v>229</v>
      </c>
      <c r="BA89" s="33">
        <v>16</v>
      </c>
      <c r="BB89" s="33">
        <v>16.3</v>
      </c>
      <c r="BC89" s="33">
        <v>1.2142723706332958</v>
      </c>
    </row>
    <row r="90" spans="27:55">
      <c r="AA90" s="33" t="s">
        <v>393</v>
      </c>
      <c r="AB90" s="33">
        <v>-7.3</v>
      </c>
      <c r="AC90" s="33">
        <v>1.3333333333333197</v>
      </c>
      <c r="AD90" s="33">
        <v>1.9680196801968197</v>
      </c>
      <c r="AE90" s="33">
        <v>0</v>
      </c>
      <c r="AF90" s="33">
        <v>1</v>
      </c>
      <c r="AG90" s="33">
        <v>0.5</v>
      </c>
      <c r="BC90" s="33">
        <v>1.1959607240913783</v>
      </c>
    </row>
    <row r="91" spans="27:55">
      <c r="AA91" s="33" t="s">
        <v>394</v>
      </c>
      <c r="AB91" s="33">
        <v>-7.3</v>
      </c>
      <c r="AC91" s="33">
        <v>1.0882708585247869</v>
      </c>
      <c r="AD91" s="33">
        <v>1.591187270501826</v>
      </c>
      <c r="AE91" s="33">
        <v>0</v>
      </c>
      <c r="AF91" s="33">
        <v>1</v>
      </c>
      <c r="AG91" s="33">
        <v>0.5</v>
      </c>
      <c r="BB91" s="33">
        <v>16.100000000000001</v>
      </c>
      <c r="BC91" s="33">
        <v>1.1805909913253316</v>
      </c>
    </row>
    <row r="92" spans="27:55">
      <c r="AA92" s="33" t="s">
        <v>395</v>
      </c>
      <c r="AB92" s="33">
        <v>-7.3</v>
      </c>
      <c r="AC92" s="33">
        <v>0.96852300242131761</v>
      </c>
      <c r="AD92" s="33">
        <v>1.7177914110429571</v>
      </c>
      <c r="AE92" s="33">
        <v>0</v>
      </c>
      <c r="AF92" s="33">
        <v>1</v>
      </c>
      <c r="AG92" s="33">
        <v>0.5</v>
      </c>
      <c r="BC92" s="33">
        <v>1.262719703977794</v>
      </c>
    </row>
    <row r="93" spans="27:55">
      <c r="AA93" s="33" t="s">
        <v>396</v>
      </c>
      <c r="AC93" s="33">
        <v>0.60459492140265692</v>
      </c>
      <c r="AD93" s="33">
        <v>1.4723926380368235</v>
      </c>
      <c r="BA93" s="33">
        <v>17</v>
      </c>
      <c r="BB93" s="33">
        <v>20.2</v>
      </c>
      <c r="BC93" s="33">
        <v>1.3104466592838548</v>
      </c>
    </row>
    <row r="94" spans="27:55">
      <c r="AA94" s="33" t="s">
        <v>397</v>
      </c>
      <c r="AC94" s="33">
        <v>0.96735187424425995</v>
      </c>
      <c r="AD94" s="33">
        <v>1.4723926380368235</v>
      </c>
      <c r="BC94" s="33">
        <v>1.3197829485882551</v>
      </c>
    </row>
    <row r="95" spans="27:55">
      <c r="AA95" s="33" t="s">
        <v>398</v>
      </c>
      <c r="AC95" s="33">
        <v>0.96618357487923134</v>
      </c>
      <c r="AD95" s="33">
        <v>1.8450184501844991</v>
      </c>
      <c r="AH95" s="33" t="s">
        <v>230</v>
      </c>
      <c r="BB95" s="33">
        <v>20.8</v>
      </c>
      <c r="BC95" s="33">
        <v>1.384590697567802</v>
      </c>
    </row>
    <row r="96" spans="27:55">
      <c r="AA96" s="33" t="s">
        <v>399</v>
      </c>
      <c r="AB96" s="33">
        <v>1.3</v>
      </c>
      <c r="AC96" s="33">
        <v>1.0882708585247869</v>
      </c>
      <c r="AD96" s="33">
        <v>1.9704433497536922</v>
      </c>
      <c r="AE96" s="33">
        <v>12.2</v>
      </c>
      <c r="AF96" s="33">
        <v>7.4</v>
      </c>
      <c r="AG96" s="33">
        <v>9.8000000000000007</v>
      </c>
      <c r="BC96" s="33">
        <v>1.3200566391083868</v>
      </c>
    </row>
    <row r="97" spans="27:55">
      <c r="AA97" s="33" t="s">
        <v>400</v>
      </c>
      <c r="AB97" s="33">
        <v>1.3</v>
      </c>
      <c r="AC97" s="33">
        <v>1.0882708585247869</v>
      </c>
      <c r="AD97" s="33">
        <v>1.9680196801968197</v>
      </c>
      <c r="AE97" s="33">
        <v>12.2</v>
      </c>
      <c r="AF97" s="33">
        <v>7.4</v>
      </c>
      <c r="AG97" s="33">
        <v>9.8000000000000007</v>
      </c>
      <c r="BA97" s="33">
        <v>18</v>
      </c>
      <c r="BB97" s="33">
        <v>26.200000000000003</v>
      </c>
      <c r="BC97" s="33">
        <v>1.4324102750956342</v>
      </c>
    </row>
    <row r="98" spans="27:55">
      <c r="AA98" s="33" t="s">
        <v>401</v>
      </c>
      <c r="AB98" s="33">
        <v>1.3</v>
      </c>
      <c r="AC98" s="33">
        <v>1.2106537530266248</v>
      </c>
      <c r="AD98" s="33">
        <v>1.7177914110429571</v>
      </c>
      <c r="AE98" s="33">
        <v>12.2</v>
      </c>
      <c r="AF98" s="33">
        <v>7.4</v>
      </c>
      <c r="AG98" s="33">
        <v>9.8000000000000007</v>
      </c>
      <c r="BC98" s="33">
        <v>1.3774792356919079</v>
      </c>
    </row>
    <row r="99" spans="27:55">
      <c r="AA99" s="33" t="s">
        <v>402</v>
      </c>
      <c r="AC99" s="33">
        <v>1.3365735115431487</v>
      </c>
      <c r="AD99" s="33">
        <v>1.9680196801968197</v>
      </c>
      <c r="BB99" s="33">
        <v>17.700000000000003</v>
      </c>
      <c r="BC99" s="33">
        <v>1.2752391073326237</v>
      </c>
    </row>
    <row r="100" spans="27:55">
      <c r="AA100" s="33" t="s">
        <v>403</v>
      </c>
      <c r="AC100" s="33">
        <v>1.0830324909747446</v>
      </c>
      <c r="AD100" s="33">
        <v>1.8427518427518441</v>
      </c>
      <c r="BC100" s="33">
        <v>1.2217112974483939</v>
      </c>
    </row>
    <row r="101" spans="27:55">
      <c r="AA101" s="33" t="s">
        <v>404</v>
      </c>
      <c r="AC101" s="33">
        <v>1.0830324909747446</v>
      </c>
      <c r="AD101" s="33">
        <v>0.1210653753026758</v>
      </c>
      <c r="AH101" s="33" t="s">
        <v>231</v>
      </c>
      <c r="BA101" s="33">
        <v>19</v>
      </c>
      <c r="BB101" s="33">
        <v>18.3</v>
      </c>
      <c r="BC101" s="33">
        <v>1.0032968012117971</v>
      </c>
    </row>
    <row r="102" spans="27:55">
      <c r="AA102" s="33">
        <v>2</v>
      </c>
      <c r="AB102" s="33">
        <v>-3.5</v>
      </c>
      <c r="AC102" s="33">
        <v>0.71770334928231705</v>
      </c>
      <c r="AD102" s="33">
        <v>-0.12062726176116367</v>
      </c>
      <c r="AE102" s="33">
        <v>12.7</v>
      </c>
      <c r="AF102" s="33">
        <v>3.3</v>
      </c>
      <c r="AG102" s="33">
        <v>8</v>
      </c>
      <c r="BC102" s="33">
        <v>1.0073198576321118</v>
      </c>
    </row>
    <row r="103" spans="27:55">
      <c r="AA103" s="33">
        <v>3</v>
      </c>
      <c r="AB103" s="33">
        <v>-3.5</v>
      </c>
      <c r="AC103" s="33">
        <v>1.0765550239234534</v>
      </c>
      <c r="AD103" s="33">
        <v>0.36144578313253017</v>
      </c>
      <c r="AE103" s="33">
        <v>12.7</v>
      </c>
      <c r="AF103" s="33">
        <v>3.3</v>
      </c>
      <c r="AG103" s="33">
        <v>8</v>
      </c>
      <c r="BB103" s="33">
        <v>7.2999999999999989</v>
      </c>
      <c r="BC103" s="33">
        <v>0.79256993592464653</v>
      </c>
    </row>
    <row r="104" spans="27:55">
      <c r="AA104" s="33">
        <v>4</v>
      </c>
      <c r="AB104" s="33">
        <v>-3.5</v>
      </c>
      <c r="AC104" s="33">
        <v>1.6786570743405171</v>
      </c>
      <c r="AD104" s="33">
        <v>0.8443908323281013</v>
      </c>
      <c r="AE104" s="33">
        <v>12.7</v>
      </c>
      <c r="AF104" s="33">
        <v>3.3</v>
      </c>
      <c r="AG104" s="33">
        <v>8</v>
      </c>
      <c r="BC104" s="33">
        <v>0.62797844386051338</v>
      </c>
    </row>
    <row r="105" spans="27:55">
      <c r="AA105" s="33">
        <v>5</v>
      </c>
      <c r="AC105" s="33">
        <v>2.1634615384615419</v>
      </c>
      <c r="AD105" s="33">
        <v>1.4510278113663899</v>
      </c>
      <c r="BA105" s="33">
        <v>20</v>
      </c>
      <c r="BB105" s="33">
        <v>10.200000000000001</v>
      </c>
      <c r="BC105" s="33">
        <v>0.30419432910717603</v>
      </c>
    </row>
    <row r="106" spans="27:55">
      <c r="AA106" s="33">
        <v>6</v>
      </c>
      <c r="AC106" s="33">
        <v>1.7964071856287456</v>
      </c>
      <c r="AD106" s="33">
        <v>1.3301088270858408</v>
      </c>
      <c r="BC106" s="33">
        <v>-1.1590541409037485</v>
      </c>
    </row>
    <row r="107" spans="27:55">
      <c r="AA107" s="33">
        <v>7</v>
      </c>
      <c r="AC107" s="33">
        <v>1.7942583732057482</v>
      </c>
      <c r="AD107" s="33">
        <v>1.9323671497584627</v>
      </c>
      <c r="AH107" s="33" t="s">
        <v>232</v>
      </c>
      <c r="BB107" s="33">
        <v>1.8000000000000007</v>
      </c>
      <c r="BC107" s="33">
        <v>-1.2426350064235976</v>
      </c>
    </row>
    <row r="108" spans="27:55">
      <c r="AA108" s="33">
        <v>8</v>
      </c>
      <c r="AB108" s="33">
        <v>3.5</v>
      </c>
      <c r="AC108" s="33">
        <v>1.9138755980861344</v>
      </c>
      <c r="AD108" s="33">
        <v>2.2946859903381744</v>
      </c>
      <c r="AE108" s="33">
        <v>14.3</v>
      </c>
      <c r="AF108" s="33">
        <v>5.6</v>
      </c>
      <c r="AG108" s="33">
        <v>9.9499999999999993</v>
      </c>
    </row>
    <row r="109" spans="27:55">
      <c r="AA109" s="33">
        <v>9</v>
      </c>
      <c r="AB109" s="33">
        <v>3.5</v>
      </c>
      <c r="AC109" s="33">
        <v>1.674641148325362</v>
      </c>
      <c r="AD109" s="33">
        <v>2.1712907117008351</v>
      </c>
      <c r="AE109" s="33">
        <v>14.3</v>
      </c>
      <c r="AF109" s="33">
        <v>5.6</v>
      </c>
      <c r="AG109" s="33">
        <v>9.9499999999999993</v>
      </c>
    </row>
    <row r="110" spans="27:55">
      <c r="AA110" s="33">
        <v>10</v>
      </c>
      <c r="AB110" s="33">
        <v>3.5</v>
      </c>
      <c r="AC110" s="33">
        <v>1.7942583732057482</v>
      </c>
      <c r="AD110" s="33">
        <v>3.2569360675512637</v>
      </c>
      <c r="AE110" s="33">
        <v>14.3</v>
      </c>
      <c r="AF110" s="33">
        <v>5.6</v>
      </c>
      <c r="AG110" s="33">
        <v>9.9499999999999993</v>
      </c>
    </row>
    <row r="111" spans="27:55">
      <c r="AA111" s="33">
        <v>11</v>
      </c>
      <c r="AC111" s="33">
        <v>1.9184652278177339</v>
      </c>
      <c r="AD111" s="33">
        <v>2.7744270205066313</v>
      </c>
    </row>
    <row r="112" spans="27:55">
      <c r="AA112" s="33">
        <v>12</v>
      </c>
      <c r="AC112" s="33">
        <v>2.2619047619047761</v>
      </c>
      <c r="AD112" s="33">
        <v>2.8950542822677727</v>
      </c>
    </row>
    <row r="113" spans="27:34">
      <c r="AA113" s="33" t="s">
        <v>405</v>
      </c>
      <c r="AC113" s="33">
        <v>1.5476190476190421</v>
      </c>
      <c r="AD113" s="33">
        <v>3.9903264812575445</v>
      </c>
      <c r="AH113" s="33" t="s">
        <v>233</v>
      </c>
    </row>
    <row r="114" spans="27:34">
      <c r="AA114" s="33">
        <v>2</v>
      </c>
      <c r="AB114" s="33">
        <v>3.5</v>
      </c>
      <c r="AC114" s="33">
        <v>1.6627078384797933</v>
      </c>
      <c r="AD114" s="33">
        <v>4.106280193236711</v>
      </c>
      <c r="AE114" s="33">
        <v>15.2</v>
      </c>
      <c r="AF114" s="33">
        <v>5.3</v>
      </c>
      <c r="AG114" s="33">
        <v>10.25</v>
      </c>
    </row>
    <row r="115" spans="27:34">
      <c r="AA115" s="33">
        <v>3</v>
      </c>
      <c r="AB115" s="33">
        <v>3.5</v>
      </c>
      <c r="AC115" s="33">
        <v>1.7751479289940919</v>
      </c>
      <c r="AD115" s="33">
        <v>4.081632653061229</v>
      </c>
      <c r="AE115" s="33">
        <v>15.2</v>
      </c>
      <c r="AF115" s="33">
        <v>5.3</v>
      </c>
      <c r="AG115" s="33">
        <v>10.25</v>
      </c>
    </row>
    <row r="116" spans="27:34">
      <c r="AA116" s="33">
        <v>4</v>
      </c>
      <c r="AB116" s="33">
        <v>3.5</v>
      </c>
      <c r="AC116" s="33">
        <v>1.1792452830188704</v>
      </c>
      <c r="AD116" s="33">
        <v>4.3062200956937913</v>
      </c>
      <c r="AE116" s="33">
        <v>15.2</v>
      </c>
      <c r="AF116" s="33">
        <v>5.3</v>
      </c>
      <c r="AG116" s="33">
        <v>10.25</v>
      </c>
    </row>
    <row r="117" spans="27:34">
      <c r="AA117" s="33">
        <v>5</v>
      </c>
      <c r="AC117" s="33">
        <v>1.0588235294117787</v>
      </c>
      <c r="AD117" s="33">
        <v>3.9332538736591038</v>
      </c>
    </row>
    <row r="118" spans="27:34">
      <c r="AA118" s="33">
        <v>6</v>
      </c>
      <c r="AC118" s="33">
        <v>1.2941176470588234</v>
      </c>
      <c r="AD118" s="33">
        <v>4.5346062052505909</v>
      </c>
    </row>
    <row r="119" spans="27:34">
      <c r="AA119" s="33">
        <v>7</v>
      </c>
      <c r="AC119" s="33">
        <v>1.5276145710928501</v>
      </c>
      <c r="AD119" s="33">
        <v>4.502369668246442</v>
      </c>
      <c r="AH119" s="33" t="s">
        <v>234</v>
      </c>
    </row>
    <row r="120" spans="27:34">
      <c r="AA120" s="33">
        <v>8</v>
      </c>
      <c r="AB120" s="33">
        <v>4.5</v>
      </c>
      <c r="AC120" s="33">
        <v>1.5258215962441257</v>
      </c>
      <c r="AD120" s="33">
        <v>4.3683589138134638</v>
      </c>
      <c r="AE120" s="33">
        <v>23.6</v>
      </c>
      <c r="AF120" s="33">
        <v>19.899999999999999</v>
      </c>
      <c r="AG120" s="33">
        <v>21.75</v>
      </c>
    </row>
    <row r="121" spans="27:34">
      <c r="AA121" s="33">
        <v>9</v>
      </c>
      <c r="AB121" s="33">
        <v>4.5</v>
      </c>
      <c r="AC121" s="33">
        <v>1.8823529411764683</v>
      </c>
      <c r="AD121" s="33">
        <v>4.7225501770956413</v>
      </c>
      <c r="AE121" s="33">
        <v>23.6</v>
      </c>
      <c r="AF121" s="33">
        <v>19.899999999999999</v>
      </c>
      <c r="AG121" s="33">
        <v>21.75</v>
      </c>
    </row>
    <row r="122" spans="27:34">
      <c r="AA122" s="33">
        <v>10</v>
      </c>
      <c r="AB122" s="33">
        <v>4.5</v>
      </c>
      <c r="AC122" s="33">
        <v>1.8801410105758087</v>
      </c>
      <c r="AD122" s="33">
        <v>4.20560747663552</v>
      </c>
      <c r="AE122" s="33">
        <v>23.6</v>
      </c>
      <c r="AF122" s="33">
        <v>19.899999999999999</v>
      </c>
      <c r="AG122" s="33">
        <v>21.75</v>
      </c>
    </row>
    <row r="123" spans="27:34">
      <c r="AA123" s="33">
        <v>11</v>
      </c>
      <c r="AC123" s="33">
        <v>1.6470588235294237</v>
      </c>
      <c r="AD123" s="33">
        <v>4.5774647887323772</v>
      </c>
    </row>
    <row r="124" spans="27:34">
      <c r="AA124" s="33">
        <v>12</v>
      </c>
      <c r="AC124" s="33">
        <v>1.3969732246798428</v>
      </c>
      <c r="AD124" s="33">
        <v>4.8065650644783187</v>
      </c>
    </row>
    <row r="125" spans="27:34">
      <c r="AA125" s="33" t="s">
        <v>406</v>
      </c>
      <c r="AC125" s="33">
        <v>1.7584994138335253</v>
      </c>
      <c r="AD125" s="33">
        <v>5.4651162790697816</v>
      </c>
      <c r="AH125" s="33" t="s">
        <v>235</v>
      </c>
    </row>
    <row r="126" spans="27:34">
      <c r="AA126" s="33">
        <v>2</v>
      </c>
      <c r="AB126" s="33">
        <v>9.3000000000000007</v>
      </c>
      <c r="AC126" s="33">
        <v>1.8691588785046731</v>
      </c>
      <c r="AD126" s="33">
        <v>5.9164733178654227</v>
      </c>
      <c r="AE126" s="33">
        <v>19.3</v>
      </c>
      <c r="AF126" s="33">
        <v>13.9</v>
      </c>
      <c r="AG126" s="33">
        <v>16.600000000000001</v>
      </c>
    </row>
    <row r="127" spans="27:34">
      <c r="AA127" s="33">
        <v>3</v>
      </c>
      <c r="AB127" s="33">
        <v>9.3000000000000007</v>
      </c>
      <c r="AC127" s="33">
        <v>1.3953488372093092</v>
      </c>
      <c r="AD127" s="33">
        <v>5.7670126874279193</v>
      </c>
      <c r="AE127" s="33">
        <v>19.3</v>
      </c>
      <c r="AF127" s="33">
        <v>13.9</v>
      </c>
      <c r="AG127" s="33">
        <v>16.600000000000001</v>
      </c>
    </row>
    <row r="128" spans="27:34">
      <c r="AA128" s="33">
        <v>4</v>
      </c>
      <c r="AB128" s="33">
        <v>9.3000000000000007</v>
      </c>
      <c r="AC128" s="33">
        <v>1.9813519813519864</v>
      </c>
      <c r="AD128" s="33">
        <v>6.0779816513761409</v>
      </c>
      <c r="AE128" s="33">
        <v>19.3</v>
      </c>
      <c r="AF128" s="33">
        <v>13.9</v>
      </c>
      <c r="AG128" s="33">
        <v>16.600000000000001</v>
      </c>
    </row>
    <row r="129" spans="27:34">
      <c r="AA129" s="33">
        <v>5</v>
      </c>
      <c r="AC129" s="33">
        <v>1.8626309662397977</v>
      </c>
      <c r="AD129" s="33">
        <v>6.3073394495412938</v>
      </c>
    </row>
    <row r="130" spans="27:34">
      <c r="AA130" s="33">
        <v>6</v>
      </c>
      <c r="AC130" s="33">
        <v>1.8583042973286945</v>
      </c>
      <c r="AD130" s="33">
        <v>5.8219178082191902</v>
      </c>
    </row>
    <row r="131" spans="27:34">
      <c r="AA131" s="33">
        <v>7</v>
      </c>
      <c r="AC131" s="33">
        <v>1.8518518518518379</v>
      </c>
      <c r="AD131" s="33">
        <v>5.7823129251700633</v>
      </c>
      <c r="AH131" s="33" t="s">
        <v>236</v>
      </c>
    </row>
    <row r="132" spans="27:34">
      <c r="AA132" s="33">
        <v>8</v>
      </c>
      <c r="AB132" s="33">
        <v>28.5</v>
      </c>
      <c r="AC132" s="33">
        <v>1.6184971098265999</v>
      </c>
      <c r="AD132" s="33">
        <v>5.8823529411764497</v>
      </c>
      <c r="AE132" s="33">
        <v>39.5</v>
      </c>
      <c r="AF132" s="33">
        <v>25.5</v>
      </c>
      <c r="AG132" s="33">
        <v>32.5</v>
      </c>
    </row>
    <row r="133" spans="27:34">
      <c r="AA133" s="33">
        <v>9</v>
      </c>
      <c r="AB133" s="33">
        <v>28.5</v>
      </c>
      <c r="AC133" s="33">
        <v>1.1547344110854452</v>
      </c>
      <c r="AD133" s="33">
        <v>5.0732807215332576</v>
      </c>
      <c r="AE133" s="33">
        <v>39.5</v>
      </c>
      <c r="AF133" s="33">
        <v>25.5</v>
      </c>
      <c r="AG133" s="33">
        <v>32.5</v>
      </c>
    </row>
    <row r="134" spans="27:34">
      <c r="AA134" s="33">
        <v>10</v>
      </c>
      <c r="AB134" s="33">
        <v>28.5</v>
      </c>
      <c r="AC134" s="33">
        <v>1.0380622837370179</v>
      </c>
      <c r="AD134" s="33">
        <v>4.4843049327354167</v>
      </c>
      <c r="AE134" s="33">
        <v>39.5</v>
      </c>
      <c r="AF134" s="33">
        <v>25.5</v>
      </c>
      <c r="AG134" s="33">
        <v>32.5</v>
      </c>
    </row>
    <row r="135" spans="27:34">
      <c r="AA135" s="33">
        <v>11</v>
      </c>
      <c r="AC135" s="33">
        <v>1.388888888888884</v>
      </c>
      <c r="AD135" s="33">
        <v>4.4893378226711578</v>
      </c>
    </row>
    <row r="136" spans="27:34">
      <c r="AA136" s="33">
        <v>12</v>
      </c>
      <c r="AC136" s="33">
        <v>1.3777267508610747</v>
      </c>
      <c r="AD136" s="33">
        <v>4.2505592841163287</v>
      </c>
    </row>
    <row r="137" spans="27:34">
      <c r="AA137" s="33" t="s">
        <v>407</v>
      </c>
      <c r="AC137" s="33">
        <v>1.7281105990783363</v>
      </c>
      <c r="AD137" s="33">
        <v>2.7563395810363822</v>
      </c>
      <c r="AH137" s="33" t="s">
        <v>237</v>
      </c>
    </row>
    <row r="138" spans="27:34">
      <c r="AA138" s="33">
        <v>2</v>
      </c>
      <c r="AB138" s="33">
        <v>21.3</v>
      </c>
      <c r="AC138" s="33">
        <v>1.7201834862385246</v>
      </c>
      <c r="AD138" s="33">
        <v>2.0810514786418377</v>
      </c>
      <c r="AE138" s="33">
        <v>22.4</v>
      </c>
      <c r="AF138" s="33">
        <v>10.5</v>
      </c>
      <c r="AG138" s="33">
        <v>16.45</v>
      </c>
    </row>
    <row r="139" spans="27:34">
      <c r="AA139" s="33">
        <v>3</v>
      </c>
      <c r="AB139" s="33">
        <v>21.3</v>
      </c>
      <c r="AC139" s="33">
        <v>1.9495412844036775</v>
      </c>
      <c r="AD139" s="33">
        <v>1.6357688113413316</v>
      </c>
      <c r="AE139" s="33">
        <v>22.4</v>
      </c>
      <c r="AF139" s="33">
        <v>10.5</v>
      </c>
      <c r="AG139" s="33">
        <v>16.45</v>
      </c>
    </row>
    <row r="140" spans="27:34">
      <c r="AA140" s="33">
        <v>4</v>
      </c>
      <c r="AB140" s="33">
        <v>21.3</v>
      </c>
      <c r="AC140" s="33">
        <v>2.0571428571428463</v>
      </c>
      <c r="AD140" s="33">
        <v>0.86486486486485603</v>
      </c>
      <c r="AE140" s="33">
        <v>22.4</v>
      </c>
      <c r="AF140" s="33">
        <v>10.5</v>
      </c>
      <c r="AG140" s="33">
        <v>16.45</v>
      </c>
    </row>
    <row r="141" spans="27:34">
      <c r="AA141" s="33">
        <v>5</v>
      </c>
      <c r="AC141" s="33">
        <v>2.0571428571428463</v>
      </c>
      <c r="AD141" s="33">
        <v>1.0787486515641875</v>
      </c>
    </row>
    <row r="142" spans="27:34">
      <c r="AA142" s="33">
        <v>6</v>
      </c>
      <c r="AC142" s="33">
        <v>1.9384264538198526</v>
      </c>
      <c r="AD142" s="33">
        <v>1.1866235167206085</v>
      </c>
    </row>
    <row r="143" spans="27:34">
      <c r="AA143" s="33">
        <v>7</v>
      </c>
      <c r="AC143" s="33">
        <v>2.0454545454545503</v>
      </c>
      <c r="AD143" s="33">
        <v>0.53590568060022381</v>
      </c>
      <c r="AH143" s="33" t="s">
        <v>238</v>
      </c>
    </row>
    <row r="144" spans="27:34">
      <c r="AA144" s="33">
        <v>8</v>
      </c>
      <c r="AB144" s="33">
        <v>24.9</v>
      </c>
      <c r="AC144" s="33">
        <v>2.0477815699658564</v>
      </c>
      <c r="AD144" s="33">
        <v>0.21367521367521292</v>
      </c>
      <c r="AE144" s="33">
        <v>25.8</v>
      </c>
      <c r="AF144" s="33">
        <v>21</v>
      </c>
      <c r="AG144" s="33">
        <v>23.4</v>
      </c>
    </row>
    <row r="145" spans="27:34">
      <c r="AA145" s="33">
        <v>9</v>
      </c>
      <c r="AB145" s="33">
        <v>24.9</v>
      </c>
      <c r="AC145" s="33">
        <v>2.6255707762557146</v>
      </c>
      <c r="AD145" s="33">
        <v>0.64377682403433667</v>
      </c>
      <c r="AE145" s="33">
        <v>25.8</v>
      </c>
      <c r="AF145" s="33">
        <v>21</v>
      </c>
      <c r="AG145" s="33">
        <v>23.4</v>
      </c>
    </row>
    <row r="146" spans="27:34">
      <c r="AA146" s="33">
        <v>10</v>
      </c>
      <c r="AB146" s="33">
        <v>24.9</v>
      </c>
      <c r="AC146" s="33">
        <v>2.8538812785388057</v>
      </c>
      <c r="AD146" s="33">
        <v>1.1802575107296098</v>
      </c>
      <c r="AE146" s="33">
        <v>25.8</v>
      </c>
      <c r="AF146" s="33">
        <v>21</v>
      </c>
      <c r="AG146" s="33">
        <v>23.4</v>
      </c>
    </row>
    <row r="147" spans="27:34">
      <c r="AA147" s="33">
        <v>11</v>
      </c>
      <c r="AC147" s="33">
        <v>3.4246575342465668</v>
      </c>
      <c r="AD147" s="33">
        <v>2.0408163265306145</v>
      </c>
    </row>
    <row r="148" spans="27:34">
      <c r="AA148" s="33">
        <v>12</v>
      </c>
      <c r="AC148" s="33">
        <v>3.1710079275198089</v>
      </c>
      <c r="AD148" s="33">
        <v>1.8240343347639465</v>
      </c>
    </row>
    <row r="149" spans="27:34">
      <c r="AA149" s="33" t="s">
        <v>408</v>
      </c>
      <c r="AC149" s="33">
        <v>2.8312570781426905</v>
      </c>
      <c r="AD149" s="33">
        <v>2.682403433476388</v>
      </c>
      <c r="AH149" s="33" t="s">
        <v>239</v>
      </c>
    </row>
    <row r="150" spans="27:34">
      <c r="AA150" s="33">
        <v>2</v>
      </c>
      <c r="AB150" s="33">
        <v>23.1</v>
      </c>
      <c r="AC150" s="33">
        <v>2.8184892897406888</v>
      </c>
      <c r="AD150" s="33">
        <v>3.2188841201716833</v>
      </c>
      <c r="AE150" s="33">
        <v>26.5</v>
      </c>
      <c r="AF150" s="33">
        <v>19.8</v>
      </c>
      <c r="AG150" s="33">
        <v>23.15</v>
      </c>
    </row>
    <row r="151" spans="27:34">
      <c r="AA151" s="33">
        <v>3</v>
      </c>
      <c r="AB151" s="33">
        <v>23.1</v>
      </c>
      <c r="AC151" s="33">
        <v>3.1496062992125928</v>
      </c>
      <c r="AD151" s="33">
        <v>3.7553648068669565</v>
      </c>
      <c r="AE151" s="33">
        <v>26.5</v>
      </c>
      <c r="AF151" s="33">
        <v>19</v>
      </c>
      <c r="AG151" s="33">
        <v>22.75</v>
      </c>
    </row>
    <row r="152" spans="27:34">
      <c r="AA152" s="33">
        <v>4</v>
      </c>
      <c r="AB152" s="33">
        <v>23.1</v>
      </c>
      <c r="AC152" s="33">
        <v>2.4636058230683044</v>
      </c>
      <c r="AD152" s="33">
        <v>4.7159699892818985</v>
      </c>
      <c r="AE152" s="33">
        <v>26.5</v>
      </c>
      <c r="AF152" s="33">
        <v>19.8</v>
      </c>
      <c r="AG152" s="33">
        <v>23.15</v>
      </c>
    </row>
    <row r="153" spans="27:34">
      <c r="AA153" s="33">
        <v>5</v>
      </c>
      <c r="AC153" s="33">
        <v>3.0235162374020241</v>
      </c>
      <c r="AD153" s="33">
        <v>5.2294557097118277</v>
      </c>
    </row>
    <row r="154" spans="27:34">
      <c r="AA154" s="33">
        <v>6</v>
      </c>
      <c r="AC154" s="33">
        <v>3.2438478747203403</v>
      </c>
      <c r="AD154" s="33">
        <v>6.076759061833692</v>
      </c>
    </row>
    <row r="155" spans="27:34">
      <c r="AA155" s="33">
        <v>7</v>
      </c>
      <c r="AC155" s="33">
        <v>3.3407572383073569</v>
      </c>
      <c r="AD155" s="33">
        <v>8.2089552238806096</v>
      </c>
      <c r="AH155" s="33" t="s">
        <v>240</v>
      </c>
    </row>
    <row r="156" spans="27:34">
      <c r="AA156" s="33">
        <v>8</v>
      </c>
      <c r="AB156" s="33">
        <v>23</v>
      </c>
      <c r="AC156" s="33">
        <v>3.1215161649944312</v>
      </c>
      <c r="AD156" s="33">
        <v>7.5692963752665321</v>
      </c>
      <c r="AE156" s="33">
        <v>27.4</v>
      </c>
      <c r="AF156" s="33">
        <v>19.8</v>
      </c>
      <c r="AG156" s="33">
        <v>23.6</v>
      </c>
    </row>
    <row r="157" spans="27:34">
      <c r="AA157" s="33">
        <v>9</v>
      </c>
      <c r="AB157" s="33">
        <v>23</v>
      </c>
      <c r="AC157" s="33">
        <v>2.7808676307007785</v>
      </c>
      <c r="AD157" s="33">
        <v>7.8891257995735709</v>
      </c>
      <c r="AE157" s="33">
        <v>27.4</v>
      </c>
      <c r="AF157" s="33">
        <v>19.8</v>
      </c>
      <c r="AG157" s="33">
        <v>23.6</v>
      </c>
    </row>
    <row r="158" spans="27:34">
      <c r="AA158" s="33">
        <v>10</v>
      </c>
      <c r="AB158" s="33">
        <v>23</v>
      </c>
      <c r="AC158" s="33">
        <v>2.3307436182020025</v>
      </c>
      <c r="AD158" s="33">
        <v>7.3170731707317138</v>
      </c>
      <c r="AE158" s="33">
        <v>27.4</v>
      </c>
      <c r="AF158" s="33">
        <v>19.8</v>
      </c>
      <c r="AG158" s="33">
        <v>23.6</v>
      </c>
    </row>
    <row r="159" spans="27:34">
      <c r="AA159" s="33">
        <v>11</v>
      </c>
      <c r="AC159" s="33">
        <v>1.3245033112582849</v>
      </c>
      <c r="AD159" s="33">
        <v>4.7368421052631504</v>
      </c>
    </row>
    <row r="160" spans="27:34">
      <c r="AA160" s="33">
        <v>12</v>
      </c>
      <c r="AC160" s="33">
        <v>1.0976948408342402</v>
      </c>
      <c r="AD160" s="33">
        <v>4.1095890410958846</v>
      </c>
    </row>
    <row r="161" spans="27:34">
      <c r="AA161" s="33" t="s">
        <v>409</v>
      </c>
      <c r="AC161" s="33">
        <v>0.99118942731277748</v>
      </c>
      <c r="AD161" s="33">
        <v>1.9853709508881767</v>
      </c>
      <c r="AH161" s="33" t="s">
        <v>241</v>
      </c>
    </row>
    <row r="162" spans="27:34">
      <c r="AA162" s="33">
        <v>2</v>
      </c>
      <c r="AB162" s="33">
        <v>-18.8</v>
      </c>
      <c r="AC162" s="33">
        <v>1.0964912280701844</v>
      </c>
      <c r="AD162" s="33">
        <v>0.83160083160083165</v>
      </c>
      <c r="AE162" s="33">
        <v>-16.3</v>
      </c>
      <c r="AF162" s="33">
        <v>-13.9</v>
      </c>
      <c r="AG162" s="33">
        <v>-15.100000000000001</v>
      </c>
    </row>
    <row r="163" spans="27:34">
      <c r="AA163" s="33">
        <v>3</v>
      </c>
      <c r="AB163" s="33">
        <v>-18.8</v>
      </c>
      <c r="AC163" s="33">
        <v>0.32715376226826187</v>
      </c>
      <c r="AD163" s="33">
        <v>-0.31023784901758056</v>
      </c>
      <c r="AE163" s="33">
        <v>-16.3</v>
      </c>
      <c r="AF163" s="33">
        <v>-13.9</v>
      </c>
      <c r="AG163" s="33">
        <v>-15.100000000000001</v>
      </c>
    </row>
    <row r="164" spans="27:34">
      <c r="AA164" s="33">
        <v>4</v>
      </c>
      <c r="AB164" s="33">
        <v>-18.8</v>
      </c>
      <c r="AC164" s="33">
        <v>0.65573770491802463</v>
      </c>
      <c r="AD164" s="33">
        <v>-2.7635619242579401</v>
      </c>
      <c r="AE164" s="33">
        <v>-16.3</v>
      </c>
      <c r="AF164" s="33">
        <v>-13.9</v>
      </c>
      <c r="AG164" s="33">
        <v>-15.100000000000001</v>
      </c>
    </row>
    <row r="165" spans="27:34">
      <c r="AA165" s="33">
        <v>5</v>
      </c>
      <c r="AC165" s="33">
        <v>0</v>
      </c>
      <c r="AD165" s="33">
        <v>-3.6511156186612492</v>
      </c>
    </row>
    <row r="166" spans="27:34">
      <c r="AA166" s="33">
        <v>6</v>
      </c>
      <c r="AC166" s="33">
        <v>0</v>
      </c>
      <c r="AD166" s="33">
        <v>-4.6231155778894362</v>
      </c>
    </row>
    <row r="167" spans="27:34">
      <c r="AA167" s="33">
        <v>7</v>
      </c>
      <c r="AC167" s="33">
        <v>-0.53879310344827624</v>
      </c>
      <c r="AD167" s="33">
        <v>-7.7832512315270996</v>
      </c>
      <c r="AH167" s="33" t="s">
        <v>242</v>
      </c>
    </row>
    <row r="168" spans="27:34">
      <c r="AA168" s="33">
        <v>8</v>
      </c>
      <c r="AB168" s="33">
        <v>-7.8</v>
      </c>
      <c r="AC168" s="33">
        <v>0</v>
      </c>
      <c r="AD168" s="33">
        <v>-6.9375619425173447</v>
      </c>
      <c r="AE168" s="33">
        <v>4.5999999999999996</v>
      </c>
      <c r="AF168" s="33">
        <v>-3.5</v>
      </c>
      <c r="AG168" s="33">
        <v>0.54999999999999982</v>
      </c>
    </row>
    <row r="169" spans="27:34">
      <c r="AA169" s="33">
        <v>9</v>
      </c>
      <c r="AB169" s="33">
        <v>-7.8</v>
      </c>
      <c r="AC169" s="33">
        <v>-0.21645021645021467</v>
      </c>
      <c r="AD169" s="33">
        <v>-7.5098814229249129</v>
      </c>
      <c r="AE169" s="33">
        <v>4.5999999999999996</v>
      </c>
      <c r="AF169" s="33">
        <v>-3.5</v>
      </c>
      <c r="AG169" s="33">
        <v>0.54999999999999982</v>
      </c>
    </row>
    <row r="170" spans="27:34">
      <c r="AA170" s="33">
        <v>10</v>
      </c>
      <c r="AB170" s="33">
        <v>-7.8</v>
      </c>
      <c r="AC170" s="33">
        <v>0.10845986984815426</v>
      </c>
      <c r="AD170" s="33">
        <v>-7.5098814229249129</v>
      </c>
      <c r="AE170" s="33">
        <v>4.5999999999999996</v>
      </c>
      <c r="AF170" s="33">
        <v>-3.5</v>
      </c>
      <c r="AG170" s="33">
        <v>0.54999999999999982</v>
      </c>
    </row>
    <row r="171" spans="27:34">
      <c r="AA171" s="33">
        <v>11</v>
      </c>
      <c r="AC171" s="33">
        <v>0.32679738562091387</v>
      </c>
      <c r="AD171" s="33">
        <v>-5.8291457286432147</v>
      </c>
    </row>
    <row r="172" spans="27:34">
      <c r="AA172" s="33">
        <v>12</v>
      </c>
      <c r="AC172" s="33">
        <v>0.86862106406082606</v>
      </c>
      <c r="AD172" s="33">
        <v>-5.2631578947368478</v>
      </c>
    </row>
    <row r="173" spans="27:34">
      <c r="AA173" s="33" t="s">
        <v>410</v>
      </c>
      <c r="AC173" s="33">
        <v>0.65430752453652374</v>
      </c>
      <c r="AD173" s="33">
        <v>-3.4836065573770392</v>
      </c>
      <c r="AH173" s="33" t="s">
        <v>241</v>
      </c>
    </row>
    <row r="174" spans="27:34">
      <c r="AA174" s="33">
        <v>2</v>
      </c>
      <c r="AB174" s="33">
        <v>2.6</v>
      </c>
      <c r="AC174" s="33">
        <v>0.54229934924077128</v>
      </c>
      <c r="AD174" s="33">
        <v>-2.989690721649485</v>
      </c>
      <c r="AE174" s="33">
        <v>14.3</v>
      </c>
      <c r="AF174" s="33">
        <v>6.5</v>
      </c>
      <c r="AG174" s="33">
        <v>10.4</v>
      </c>
    </row>
    <row r="175" spans="27:34">
      <c r="AA175" s="33">
        <v>3</v>
      </c>
      <c r="AB175" s="33">
        <v>2.6</v>
      </c>
      <c r="AC175" s="33">
        <v>1.304347826086949</v>
      </c>
      <c r="AD175" s="33">
        <v>-1.8672199170124637</v>
      </c>
      <c r="AE175" s="33">
        <v>14.3</v>
      </c>
      <c r="AF175" s="33">
        <v>6.5</v>
      </c>
      <c r="AG175" s="33">
        <v>10.4</v>
      </c>
    </row>
    <row r="176" spans="27:34">
      <c r="AA176" s="33">
        <v>4</v>
      </c>
      <c r="AB176" s="33">
        <v>2.6</v>
      </c>
      <c r="AC176" s="33">
        <v>1.1943539630836053</v>
      </c>
      <c r="AD176" s="33">
        <v>0.52631578947368585</v>
      </c>
      <c r="AE176" s="33">
        <v>14.3</v>
      </c>
      <c r="AF176" s="33">
        <v>6.5</v>
      </c>
      <c r="AG176" s="33">
        <v>10.4</v>
      </c>
    </row>
    <row r="177" spans="27:34">
      <c r="AA177" s="33">
        <v>5</v>
      </c>
      <c r="AC177" s="33">
        <v>1.304347826086949</v>
      </c>
      <c r="AD177" s="33">
        <v>1.0526315789473717</v>
      </c>
    </row>
    <row r="178" spans="27:34">
      <c r="AA178" s="33">
        <v>6</v>
      </c>
      <c r="AC178" s="33">
        <v>0.9750812567713929</v>
      </c>
      <c r="AD178" s="33">
        <v>1.6859852476290849</v>
      </c>
    </row>
    <row r="179" spans="27:34">
      <c r="AA179" s="33">
        <v>7</v>
      </c>
      <c r="AC179" s="33">
        <v>1.0834236186348933</v>
      </c>
      <c r="AD179" s="33">
        <v>3.5256410256410353</v>
      </c>
      <c r="AH179" s="33" t="s">
        <v>243</v>
      </c>
    </row>
    <row r="180" spans="27:34">
      <c r="AA180" s="33">
        <v>8</v>
      </c>
      <c r="AB180" s="33">
        <v>22.6</v>
      </c>
      <c r="AC180" s="33">
        <v>0.97297297297298524</v>
      </c>
      <c r="AD180" s="33">
        <v>3.0883919062832721</v>
      </c>
      <c r="AE180" s="33">
        <v>34.700000000000003</v>
      </c>
      <c r="AF180" s="33">
        <v>21.2</v>
      </c>
      <c r="AG180" s="33">
        <v>27.950000000000003</v>
      </c>
    </row>
    <row r="181" spans="27:34">
      <c r="AA181" s="33">
        <v>9</v>
      </c>
      <c r="AB181" s="33">
        <v>22.6</v>
      </c>
      <c r="AC181" s="33">
        <v>1.193058568329719</v>
      </c>
      <c r="AD181" s="33">
        <v>3.7393162393162482</v>
      </c>
      <c r="AE181" s="33">
        <v>34.700000000000003</v>
      </c>
      <c r="AF181" s="33">
        <v>21.2</v>
      </c>
      <c r="AG181" s="33">
        <v>27.950000000000003</v>
      </c>
    </row>
    <row r="182" spans="27:34">
      <c r="AA182" s="33">
        <v>10</v>
      </c>
      <c r="AB182" s="33">
        <v>22.6</v>
      </c>
      <c r="AC182" s="33">
        <v>1.1917659804983938</v>
      </c>
      <c r="AD182" s="33">
        <v>4.0598290598290676</v>
      </c>
      <c r="AE182" s="33">
        <v>34.700000000000003</v>
      </c>
      <c r="AF182" s="33">
        <v>21.2</v>
      </c>
      <c r="AG182" s="33">
        <v>27.950000000000003</v>
      </c>
    </row>
    <row r="183" spans="27:34">
      <c r="AA183" s="33">
        <v>11</v>
      </c>
      <c r="AC183" s="33">
        <v>1.6286644951140072</v>
      </c>
      <c r="AD183" s="33">
        <v>4.162219850586979</v>
      </c>
    </row>
    <row r="184" spans="27:34">
      <c r="AA184" s="33">
        <v>12</v>
      </c>
      <c r="AC184" s="33">
        <v>1.2917115177610183</v>
      </c>
      <c r="AD184" s="33">
        <v>4.9145299145299193</v>
      </c>
    </row>
    <row r="185" spans="27:34">
      <c r="AA185" s="33">
        <v>11</v>
      </c>
      <c r="AC185" s="33">
        <v>1.7334777898158293</v>
      </c>
      <c r="AD185" s="33">
        <v>5.3078556263269627</v>
      </c>
      <c r="AH185" s="33" t="s">
        <v>244</v>
      </c>
    </row>
    <row r="186" spans="27:34">
      <c r="AA186" s="33">
        <v>2</v>
      </c>
      <c r="AB186" s="33">
        <v>34.1</v>
      </c>
      <c r="AC186" s="33">
        <v>1.9417475728155331</v>
      </c>
      <c r="AD186" s="33">
        <v>6.1636556854410385</v>
      </c>
      <c r="AE186" s="33">
        <v>40.4</v>
      </c>
      <c r="AF186" s="33">
        <v>23.8</v>
      </c>
      <c r="AG186" s="33">
        <v>32.1</v>
      </c>
    </row>
    <row r="187" spans="27:34">
      <c r="AA187" s="33">
        <v>3</v>
      </c>
      <c r="AB187" s="33">
        <v>34.1</v>
      </c>
      <c r="AC187" s="33">
        <v>1.93133047210301</v>
      </c>
      <c r="AD187" s="33">
        <v>6.236786469344624</v>
      </c>
      <c r="AE187" s="33">
        <v>40.4</v>
      </c>
      <c r="AF187" s="33">
        <v>23.8</v>
      </c>
      <c r="AG187" s="33">
        <v>32.1</v>
      </c>
    </row>
    <row r="188" spans="27:34">
      <c r="AA188" s="33">
        <v>4</v>
      </c>
      <c r="AB188" s="33">
        <v>34.1</v>
      </c>
      <c r="AC188" s="33">
        <v>2.0386266094420513</v>
      </c>
      <c r="AD188" s="33">
        <v>6.1780104712041872</v>
      </c>
      <c r="AE188" s="33">
        <v>40.4</v>
      </c>
      <c r="AF188" s="33">
        <v>23.8</v>
      </c>
      <c r="AG188" s="33">
        <v>32.1</v>
      </c>
    </row>
    <row r="189" spans="27:34">
      <c r="AA189" s="33">
        <v>5</v>
      </c>
      <c r="AC189" s="33">
        <v>1.93133047210301</v>
      </c>
      <c r="AD189" s="33">
        <v>5.6250000000000133</v>
      </c>
    </row>
    <row r="190" spans="27:34">
      <c r="AA190" s="33">
        <v>6</v>
      </c>
      <c r="AC190" s="33">
        <v>2.0386266094420513</v>
      </c>
      <c r="AD190" s="33">
        <v>5.1813471502590636</v>
      </c>
    </row>
    <row r="191" spans="27:34">
      <c r="AA191" s="33">
        <v>7</v>
      </c>
      <c r="AC191" s="33">
        <v>2.1436227224008508</v>
      </c>
      <c r="AD191" s="33">
        <v>5.2631578947368363</v>
      </c>
      <c r="AH191" s="33" t="s">
        <v>45</v>
      </c>
    </row>
    <row r="192" spans="27:34">
      <c r="AA192" s="33">
        <v>8</v>
      </c>
      <c r="AB192" s="33">
        <v>20.8</v>
      </c>
      <c r="AC192" s="33">
        <v>2.1413276231263323</v>
      </c>
      <c r="AD192" s="33">
        <v>5.1652892561983466</v>
      </c>
      <c r="AE192" s="33">
        <v>23.8</v>
      </c>
      <c r="AF192" s="33">
        <v>21.9</v>
      </c>
      <c r="AG192" s="33">
        <v>22.85</v>
      </c>
    </row>
    <row r="193" spans="27:34">
      <c r="AA193" s="33">
        <v>9</v>
      </c>
      <c r="AB193" s="33">
        <v>20.8</v>
      </c>
      <c r="AC193" s="33">
        <v>2.4651661307609762</v>
      </c>
      <c r="AD193" s="33">
        <v>5.0463439752832295</v>
      </c>
      <c r="AE193" s="33">
        <v>23.8</v>
      </c>
      <c r="AF193" s="33">
        <v>21.9</v>
      </c>
      <c r="AG193" s="33">
        <v>22.85</v>
      </c>
    </row>
    <row r="194" spans="27:34">
      <c r="AA194" s="33">
        <v>10</v>
      </c>
      <c r="AB194" s="33">
        <v>20.8</v>
      </c>
      <c r="AC194" s="33">
        <v>2.3554603854389677</v>
      </c>
      <c r="AD194" s="33">
        <v>4.9281314168377888</v>
      </c>
      <c r="AE194" s="33">
        <v>23.8</v>
      </c>
      <c r="AF194" s="33">
        <v>21.9</v>
      </c>
      <c r="AG194" s="33">
        <v>22.85</v>
      </c>
    </row>
    <row r="195" spans="27:34">
      <c r="AA195" s="33">
        <v>11</v>
      </c>
      <c r="AC195" s="33">
        <v>2.2435897435897578</v>
      </c>
      <c r="AD195" s="33">
        <v>4.6106557377049162</v>
      </c>
    </row>
    <row r="196" spans="27:34">
      <c r="AA196" s="33">
        <v>12</v>
      </c>
      <c r="AC196" s="33">
        <v>2.0191285866099973</v>
      </c>
      <c r="AD196" s="33">
        <v>3.4623217922606919</v>
      </c>
    </row>
    <row r="197" spans="27:34">
      <c r="AA197" s="33">
        <v>12</v>
      </c>
      <c r="AC197" s="33">
        <v>2.0234291799786863</v>
      </c>
      <c r="AD197" s="33">
        <v>2.9233870967741771</v>
      </c>
      <c r="AH197" s="33" t="s">
        <v>47</v>
      </c>
    </row>
    <row r="198" spans="27:34">
      <c r="AA198" s="33">
        <v>2</v>
      </c>
      <c r="AB198" s="33">
        <v>24.2</v>
      </c>
      <c r="AC198" s="33">
        <v>2.1164021164021163</v>
      </c>
      <c r="AD198" s="33">
        <v>2.6026026026025884</v>
      </c>
      <c r="AE198" s="33">
        <v>18.3</v>
      </c>
      <c r="AF198" s="33">
        <v>13.7</v>
      </c>
      <c r="AG198" s="33">
        <v>16</v>
      </c>
    </row>
    <row r="199" spans="27:34">
      <c r="AA199" s="33">
        <v>3</v>
      </c>
      <c r="AB199" s="33">
        <v>24.2</v>
      </c>
      <c r="AC199" s="33">
        <v>2.2105263157894628</v>
      </c>
      <c r="AD199" s="33">
        <v>2.5870646766169125</v>
      </c>
      <c r="AE199" s="33">
        <v>18.3</v>
      </c>
      <c r="AF199" s="33">
        <v>13.7</v>
      </c>
      <c r="AG199" s="33">
        <v>16</v>
      </c>
    </row>
    <row r="200" spans="27:34">
      <c r="AA200" s="33">
        <v>4</v>
      </c>
      <c r="AB200" s="33">
        <v>24.2</v>
      </c>
      <c r="AC200" s="33">
        <v>1.8927444794952786</v>
      </c>
      <c r="AD200" s="33">
        <v>1.8737672583826415</v>
      </c>
      <c r="AE200" s="33">
        <v>18.3</v>
      </c>
      <c r="AF200" s="33">
        <v>13.7</v>
      </c>
      <c r="AG200" s="33">
        <v>16</v>
      </c>
    </row>
    <row r="201" spans="27:34">
      <c r="AA201" s="33">
        <v>5</v>
      </c>
      <c r="AC201" s="33">
        <v>1.8947368421052602</v>
      </c>
      <c r="AD201" s="33">
        <v>1.5779092702169484</v>
      </c>
    </row>
    <row r="202" spans="27:34">
      <c r="AA202" s="33">
        <v>6</v>
      </c>
      <c r="AC202" s="33">
        <v>1.682439537329139</v>
      </c>
      <c r="AD202" s="33">
        <v>1.0837438423645374</v>
      </c>
    </row>
    <row r="203" spans="27:34">
      <c r="AA203" s="33">
        <v>7</v>
      </c>
      <c r="AC203" s="33">
        <v>1.8887722980063026</v>
      </c>
      <c r="AD203" s="33">
        <v>0.58823529411764497</v>
      </c>
      <c r="AH203" s="33" t="s">
        <v>49</v>
      </c>
    </row>
    <row r="204" spans="27:34">
      <c r="AA204" s="33">
        <v>8</v>
      </c>
      <c r="AB204" s="33">
        <v>16.5</v>
      </c>
      <c r="AC204" s="33">
        <v>2.0964360587002018</v>
      </c>
      <c r="AD204" s="33">
        <v>1.1787819253438192</v>
      </c>
      <c r="AE204" s="33">
        <v>23.2</v>
      </c>
      <c r="AF204" s="33">
        <v>22.200000000000003</v>
      </c>
      <c r="AG204" s="33">
        <v>22.700000000000003</v>
      </c>
    </row>
    <row r="205" spans="27:34">
      <c r="AA205" s="33">
        <v>9</v>
      </c>
      <c r="AB205" s="33">
        <v>16.5</v>
      </c>
      <c r="AC205" s="33">
        <v>1.9874476987447709</v>
      </c>
      <c r="AD205" s="33">
        <v>1.2745098039215641</v>
      </c>
      <c r="AE205" s="33">
        <v>23.2</v>
      </c>
      <c r="AF205" s="33">
        <v>22.200000000000003</v>
      </c>
      <c r="AG205" s="33">
        <v>22.700000000000003</v>
      </c>
    </row>
    <row r="206" spans="27:34">
      <c r="AA206" s="33">
        <v>10</v>
      </c>
      <c r="AB206" s="33">
        <v>16.5</v>
      </c>
      <c r="AC206" s="33">
        <v>1.9874476987447709</v>
      </c>
      <c r="AD206" s="33">
        <v>1.1741682974559797</v>
      </c>
      <c r="AE206" s="33">
        <v>23.2</v>
      </c>
      <c r="AF206" s="33">
        <v>22.200000000000003</v>
      </c>
      <c r="AG206" s="33">
        <v>22.700000000000003</v>
      </c>
    </row>
    <row r="207" spans="27:34">
      <c r="AA207" s="33">
        <v>11</v>
      </c>
      <c r="AC207" s="33">
        <v>1.9853709508881767</v>
      </c>
      <c r="AD207" s="33">
        <v>1.2732615083251853</v>
      </c>
    </row>
    <row r="208" spans="27:34">
      <c r="AA208" s="33">
        <v>12</v>
      </c>
      <c r="AC208" s="33">
        <v>1.9791666666666652</v>
      </c>
      <c r="AD208" s="33">
        <v>1.4763779527559029</v>
      </c>
    </row>
    <row r="209" spans="27:34">
      <c r="AA209" s="33">
        <v>13</v>
      </c>
      <c r="AC209" s="33">
        <v>1.6701461377870652</v>
      </c>
      <c r="AD209" s="33">
        <v>1.5670910871694588</v>
      </c>
      <c r="AH209" s="33" t="s">
        <v>51</v>
      </c>
    </row>
    <row r="210" spans="27:34">
      <c r="AA210" s="33">
        <v>2</v>
      </c>
      <c r="AB210" s="33">
        <v>13.500000000000002</v>
      </c>
      <c r="AC210" s="33">
        <v>1.5544041450777257</v>
      </c>
      <c r="AD210" s="33">
        <v>0.97560975609756184</v>
      </c>
      <c r="AE210" s="33">
        <v>22.5</v>
      </c>
      <c r="AF210" s="33">
        <v>12.100000000000001</v>
      </c>
      <c r="AG210" s="33">
        <v>17.3</v>
      </c>
    </row>
    <row r="211" spans="27:34">
      <c r="AA211" s="33">
        <v>3</v>
      </c>
      <c r="AB211" s="33">
        <v>13.500000000000002</v>
      </c>
      <c r="AC211" s="33">
        <v>1.338825952626177</v>
      </c>
      <c r="AD211" s="33">
        <v>9.6993210475271319E-2</v>
      </c>
      <c r="AE211" s="33">
        <v>22.5</v>
      </c>
      <c r="AF211" s="33">
        <v>12.100000000000001</v>
      </c>
      <c r="AG211" s="33">
        <v>17.3</v>
      </c>
    </row>
    <row r="212" spans="27:34">
      <c r="AA212" s="33">
        <v>4</v>
      </c>
      <c r="AB212" s="33">
        <v>13.500000000000002</v>
      </c>
      <c r="AC212" s="33">
        <v>1.1351909184726505</v>
      </c>
      <c r="AD212" s="33">
        <v>-0.19361084220717029</v>
      </c>
      <c r="AE212" s="33">
        <v>22.5</v>
      </c>
      <c r="AF212" s="33">
        <v>12.100000000000001</v>
      </c>
      <c r="AG212" s="33">
        <v>17.3</v>
      </c>
    </row>
    <row r="213" spans="27:34">
      <c r="AA213" s="33">
        <v>5</v>
      </c>
      <c r="AC213" s="33">
        <v>1.6528925619834878</v>
      </c>
      <c r="AD213" s="33">
        <v>-0.19417475728155109</v>
      </c>
    </row>
    <row r="214" spans="27:34">
      <c r="AA214" s="33">
        <v>6</v>
      </c>
      <c r="AC214" s="33">
        <v>1.8614270941054833</v>
      </c>
      <c r="AD214" s="33">
        <v>9.746588693957392E-2</v>
      </c>
    </row>
    <row r="215" spans="27:34">
      <c r="AA215" s="33">
        <v>7</v>
      </c>
      <c r="AC215" s="33">
        <v>1.8537590113285374</v>
      </c>
      <c r="AD215" s="33">
        <v>0</v>
      </c>
      <c r="AH215" s="33" t="s">
        <v>59</v>
      </c>
    </row>
    <row r="216" spans="27:34">
      <c r="AA216" s="33">
        <v>8</v>
      </c>
      <c r="AB216" s="33">
        <v>16.600000000000001</v>
      </c>
      <c r="AC216" s="33">
        <v>1.5400410677617993</v>
      </c>
      <c r="AD216" s="33">
        <v>-0.48543689320388328</v>
      </c>
    </row>
    <row r="217" spans="27:34">
      <c r="AA217" s="33">
        <v>9</v>
      </c>
      <c r="AB217" s="33">
        <v>16.600000000000001</v>
      </c>
      <c r="AC217" s="33">
        <v>1.4358974358974486</v>
      </c>
      <c r="AD217" s="33">
        <v>-0.48402710551790351</v>
      </c>
    </row>
    <row r="218" spans="27:34">
      <c r="AA218" s="33">
        <v>10</v>
      </c>
      <c r="AB218" s="33">
        <v>16.600000000000001</v>
      </c>
      <c r="AC218" s="33">
        <v>1.2307692307692353</v>
      </c>
      <c r="AD218" s="33">
        <v>-0.77369439071567347</v>
      </c>
    </row>
    <row r="219" spans="27:34">
      <c r="AA219" s="33">
        <v>11</v>
      </c>
      <c r="AC219" s="33">
        <v>1.3319672131147708</v>
      </c>
      <c r="AD219" s="33">
        <v>-0.8704061895551285</v>
      </c>
    </row>
    <row r="220" spans="27:34">
      <c r="AA220" s="33">
        <v>12</v>
      </c>
      <c r="AC220" s="33">
        <v>1.4300306435137911</v>
      </c>
      <c r="AD220" s="33">
        <v>-0.48496605237633439</v>
      </c>
    </row>
    <row r="221" spans="27:34">
      <c r="AA221" s="33">
        <v>14</v>
      </c>
      <c r="AC221" s="33">
        <v>1.4373716632443356</v>
      </c>
      <c r="AD221" s="33">
        <v>-1.1571841851494735</v>
      </c>
      <c r="AH221" s="33" t="s">
        <v>90</v>
      </c>
    </row>
    <row r="222" spans="27:34">
      <c r="AA222" s="33">
        <v>2</v>
      </c>
      <c r="AB222" s="33">
        <v>10.9</v>
      </c>
      <c r="AC222" s="33">
        <v>1.2244897959183598</v>
      </c>
      <c r="AD222" s="33">
        <v>-0.96618357487923134</v>
      </c>
    </row>
    <row r="223" spans="27:34">
      <c r="AA223" s="33">
        <v>3</v>
      </c>
      <c r="AB223" s="33">
        <v>10.9</v>
      </c>
      <c r="AC223" s="33">
        <v>1.1178861788617933</v>
      </c>
      <c r="AD223" s="33">
        <v>-0.96899224806201723</v>
      </c>
    </row>
    <row r="224" spans="27:34">
      <c r="AA224" s="33">
        <v>4</v>
      </c>
      <c r="AB224" s="33">
        <v>10.9</v>
      </c>
      <c r="AC224" s="33">
        <v>1.4285714285714235</v>
      </c>
      <c r="AD224" s="33">
        <v>-0.96993210475266878</v>
      </c>
    </row>
    <row r="225" spans="27:34">
      <c r="AA225" s="33">
        <v>5</v>
      </c>
      <c r="AC225" s="33">
        <v>0.81300813008129413</v>
      </c>
      <c r="AD225" s="33">
        <v>-0.87548638132295409</v>
      </c>
    </row>
    <row r="226" spans="27:34">
      <c r="AA226" s="33">
        <v>6</v>
      </c>
      <c r="AC226" s="33">
        <v>1.0152284263959421</v>
      </c>
      <c r="AD226" s="33">
        <v>-0.7789678675754641</v>
      </c>
    </row>
    <row r="227" spans="27:34">
      <c r="AA227" s="33">
        <v>7</v>
      </c>
      <c r="AC227" s="33">
        <v>0.80889787664306656</v>
      </c>
      <c r="AD227" s="33">
        <v>-0.77972709551656916</v>
      </c>
      <c r="AH227" s="33" t="s">
        <v>89</v>
      </c>
    </row>
    <row r="228" spans="27:34">
      <c r="AA228" s="33">
        <v>8</v>
      </c>
      <c r="AB228" s="33">
        <v>10.7</v>
      </c>
      <c r="AC228" s="33">
        <v>0.9100101112234471</v>
      </c>
      <c r="AD228" s="33">
        <v>-0.78048780487804947</v>
      </c>
    </row>
    <row r="229" spans="27:34">
      <c r="AA229" s="33">
        <v>9</v>
      </c>
      <c r="AB229" s="33">
        <v>10.7</v>
      </c>
      <c r="AC229" s="33">
        <v>0.9100101112234471</v>
      </c>
      <c r="AD229" s="33">
        <v>-1.0700389105058328</v>
      </c>
    </row>
    <row r="230" spans="27:34">
      <c r="AA230" s="33">
        <v>10</v>
      </c>
      <c r="AB230" s="33">
        <v>10.7</v>
      </c>
      <c r="AC230" s="33">
        <v>0.81053698074975422</v>
      </c>
      <c r="AD230" s="33">
        <v>-0.974658869395717</v>
      </c>
    </row>
    <row r="231" spans="27:34">
      <c r="AA231" s="33">
        <v>11</v>
      </c>
      <c r="AC231" s="33">
        <v>0.60667340748230547</v>
      </c>
      <c r="AD231" s="33">
        <v>-0.87804878048780566</v>
      </c>
    </row>
    <row r="232" spans="27:34">
      <c r="AA232" s="33">
        <v>12</v>
      </c>
      <c r="AC232" s="33">
        <v>0.20140986908359082</v>
      </c>
      <c r="AD232" s="33">
        <v>-1.6569200779727011</v>
      </c>
    </row>
    <row r="233" spans="27:34">
      <c r="AA233" s="33">
        <v>15</v>
      </c>
      <c r="AC233" s="33">
        <v>-0.30364372469635637</v>
      </c>
      <c r="AD233" s="33">
        <v>-2.1463414634146361</v>
      </c>
      <c r="AH233" s="33" t="s">
        <v>88</v>
      </c>
    </row>
    <row r="234" spans="27:34">
      <c r="AA234" s="33">
        <v>2</v>
      </c>
      <c r="AB234" s="33">
        <v>11.7</v>
      </c>
      <c r="AC234" s="33">
        <v>0</v>
      </c>
      <c r="AD234" s="33">
        <v>-2.0487804878048688</v>
      </c>
    </row>
    <row r="235" spans="27:34">
      <c r="AA235" s="33">
        <v>3</v>
      </c>
      <c r="AB235" s="33">
        <v>11.7</v>
      </c>
      <c r="AC235" s="33">
        <v>0.20100502512563345</v>
      </c>
      <c r="AD235" s="33">
        <v>-1.6634050880626305</v>
      </c>
    </row>
    <row r="236" spans="27:34">
      <c r="AA236" s="33">
        <v>4</v>
      </c>
      <c r="AB236" s="33">
        <v>11.7</v>
      </c>
      <c r="AC236" s="33">
        <v>0.80482897384306362</v>
      </c>
      <c r="AD236" s="33">
        <v>-1.4691478942213565</v>
      </c>
    </row>
    <row r="237" spans="27:34">
      <c r="AA237" s="33">
        <v>5</v>
      </c>
      <c r="AC237" s="33">
        <v>1.2096774193548487</v>
      </c>
      <c r="AD237" s="33">
        <v>-1.2757605495584023</v>
      </c>
    </row>
    <row r="238" spans="27:34">
      <c r="AA238" s="33">
        <v>6</v>
      </c>
      <c r="AC238" s="33">
        <v>0.90452261306532833</v>
      </c>
      <c r="AD238" s="33">
        <v>-1.3738959764475034</v>
      </c>
    </row>
    <row r="239" spans="27:34">
      <c r="AA239" s="33">
        <v>7</v>
      </c>
      <c r="AC239" s="33">
        <v>0.90270812437311942</v>
      </c>
      <c r="AD239" s="33">
        <v>-1.2770137524557912</v>
      </c>
      <c r="AH239" s="33" t="s">
        <v>95</v>
      </c>
    </row>
    <row r="240" spans="27:34">
      <c r="AA240" s="33">
        <v>8</v>
      </c>
      <c r="AB240" s="33">
        <v>11.299999999999999</v>
      </c>
      <c r="AC240" s="33">
        <v>0.80160320641282645</v>
      </c>
      <c r="AD240" s="33">
        <v>-1.6715830875122961</v>
      </c>
    </row>
    <row r="241" spans="27:34">
      <c r="AA241" s="33">
        <v>9</v>
      </c>
      <c r="AB241" s="33">
        <v>11.299999999999999</v>
      </c>
      <c r="AC241" s="33">
        <v>0.60120240480963094</v>
      </c>
      <c r="AD241" s="33">
        <v>-1.9665683382497523</v>
      </c>
    </row>
    <row r="242" spans="27:34">
      <c r="AA242" s="33">
        <v>10</v>
      </c>
      <c r="AB242" s="33">
        <v>11.299999999999999</v>
      </c>
      <c r="AC242" s="33">
        <v>0.90452261306532833</v>
      </c>
      <c r="AD242" s="33">
        <v>-2.2637795275590511</v>
      </c>
    </row>
    <row r="243" spans="27:34">
      <c r="AA243" s="33">
        <v>11</v>
      </c>
      <c r="AC243" s="33">
        <v>0.20100502512563345</v>
      </c>
      <c r="AD243" s="33">
        <v>-2.5590551181102317</v>
      </c>
    </row>
    <row r="244" spans="27:34">
      <c r="AA244" s="33">
        <v>12</v>
      </c>
      <c r="AC244" s="33">
        <v>0.20100502512563345</v>
      </c>
      <c r="AD244" s="33">
        <v>-2.2794846382557132</v>
      </c>
    </row>
    <row r="245" spans="27:34">
      <c r="AA245" s="33">
        <v>16</v>
      </c>
      <c r="AC245" s="33">
        <v>0.50761421319795996</v>
      </c>
      <c r="AD245" s="33">
        <v>-2.2931206380857438</v>
      </c>
      <c r="AH245" s="33" t="s">
        <v>96</v>
      </c>
    </row>
    <row r="246" spans="27:34">
      <c r="AA246" s="33">
        <v>2</v>
      </c>
      <c r="AB246" s="33">
        <v>6.7999999999999989</v>
      </c>
      <c r="AC246" s="33">
        <v>0.10080645161290036</v>
      </c>
      <c r="AD246" s="33">
        <v>-2.7888446215139528</v>
      </c>
    </row>
    <row r="247" spans="27:34">
      <c r="AA247" s="33">
        <v>3</v>
      </c>
      <c r="AB247" s="33">
        <v>6.7999999999999989</v>
      </c>
      <c r="AC247" s="33">
        <v>0.30090270812437314</v>
      </c>
      <c r="AD247" s="33">
        <v>-2.9850746268656692</v>
      </c>
    </row>
    <row r="248" spans="27:34">
      <c r="AA248" s="33">
        <v>4</v>
      </c>
      <c r="AB248" s="33">
        <v>6.7999999999999989</v>
      </c>
      <c r="AC248" s="33">
        <v>-9.9800399201610546E-2</v>
      </c>
      <c r="AD248" s="33">
        <v>-2.8827037773359709</v>
      </c>
    </row>
    <row r="249" spans="27:34">
      <c r="AA249" s="33">
        <v>5</v>
      </c>
      <c r="AC249" s="33">
        <v>0.19920318725097363</v>
      </c>
      <c r="AD249" s="33">
        <v>-2.4850894632206799</v>
      </c>
    </row>
    <row r="250" spans="27:34">
      <c r="AA250" s="33">
        <v>6</v>
      </c>
      <c r="AC250" s="33">
        <v>0.29880478087649376</v>
      </c>
      <c r="AD250" s="33">
        <v>-2.0895522388059695</v>
      </c>
    </row>
    <row r="251" spans="27:34">
      <c r="AA251" s="33">
        <v>7</v>
      </c>
      <c r="AC251" s="33">
        <v>0.49701789264413598</v>
      </c>
      <c r="AD251" s="33">
        <v>-1.8905472636815968</v>
      </c>
      <c r="AH251" s="33" t="s">
        <v>103</v>
      </c>
    </row>
    <row r="252" spans="27:34">
      <c r="AA252" s="33">
        <v>8</v>
      </c>
      <c r="AB252" s="33">
        <v>18.100000000000001</v>
      </c>
      <c r="AC252" s="33">
        <v>0.39761431411531323</v>
      </c>
      <c r="AD252" s="33">
        <v>-1.5000000000000013</v>
      </c>
    </row>
    <row r="253" spans="27:34">
      <c r="AA253" s="33">
        <v>9</v>
      </c>
      <c r="AB253" s="33">
        <v>18.100000000000001</v>
      </c>
      <c r="AC253" s="33">
        <v>0.59760956175298752</v>
      </c>
      <c r="AD253" s="33">
        <v>-1.3039117352056095</v>
      </c>
    </row>
    <row r="254" spans="27:34">
      <c r="AA254" s="33">
        <v>10</v>
      </c>
      <c r="AB254" s="33">
        <v>18.100000000000001</v>
      </c>
      <c r="AC254" s="33">
        <v>0.79681274900398336</v>
      </c>
      <c r="AD254" s="33">
        <v>-0.50352467270896595</v>
      </c>
    </row>
    <row r="255" spans="27:34">
      <c r="AA255" s="33">
        <v>11</v>
      </c>
      <c r="AC255" s="33">
        <v>0.80240722166500245</v>
      </c>
      <c r="AD255" s="33">
        <v>0.10101010101009056</v>
      </c>
    </row>
    <row r="256" spans="27:34">
      <c r="AA256" s="33">
        <v>12</v>
      </c>
      <c r="AC256" s="33">
        <v>1.5045135406218657</v>
      </c>
      <c r="AD256" s="33">
        <v>1.0141987829614507</v>
      </c>
    </row>
    <row r="257" spans="27:34">
      <c r="AA257" s="33">
        <v>17</v>
      </c>
      <c r="AC257" s="33">
        <v>1.6161616161616044</v>
      </c>
      <c r="AD257" s="33">
        <v>2.3469387755101989</v>
      </c>
      <c r="AH257" s="33" t="s">
        <v>105</v>
      </c>
    </row>
    <row r="258" spans="27:34">
      <c r="AA258" s="33">
        <v>2</v>
      </c>
      <c r="AB258" s="33">
        <v>20.3</v>
      </c>
      <c r="AC258" s="33">
        <v>1.9133937562940684</v>
      </c>
      <c r="AD258" s="33">
        <v>2.9713114754098324</v>
      </c>
    </row>
    <row r="259" spans="27:34">
      <c r="AA259" s="33">
        <v>3</v>
      </c>
      <c r="AB259" s="33">
        <v>20.3</v>
      </c>
      <c r="AC259" s="33">
        <v>1.4000000000000012</v>
      </c>
      <c r="AD259" s="33">
        <v>3.1794871794871726</v>
      </c>
    </row>
    <row r="260" spans="27:34">
      <c r="AA260" s="33">
        <v>4</v>
      </c>
      <c r="AB260" s="33">
        <v>20.3</v>
      </c>
      <c r="AC260" s="33">
        <v>1.6983016983016963</v>
      </c>
      <c r="AD260" s="33">
        <v>3.2753326509723735</v>
      </c>
    </row>
    <row r="261" spans="27:34">
      <c r="AA261" s="33">
        <v>5</v>
      </c>
      <c r="AC261" s="33">
        <v>1.1928429423459175</v>
      </c>
      <c r="AD261" s="33">
        <v>2.7522935779816571</v>
      </c>
    </row>
    <row r="262" spans="27:34">
      <c r="AA262" s="33">
        <v>6</v>
      </c>
      <c r="AC262" s="33">
        <v>1.3902681231380276</v>
      </c>
      <c r="AD262" s="33">
        <v>2.4390243902439046</v>
      </c>
    </row>
    <row r="263" spans="27:34">
      <c r="AA263" s="33">
        <v>7</v>
      </c>
      <c r="AC263" s="33">
        <v>1.3847675568743778</v>
      </c>
      <c r="AD263" s="33">
        <v>2.4340770791075217</v>
      </c>
      <c r="AH263" s="33" t="s">
        <v>125</v>
      </c>
    </row>
    <row r="264" spans="27:34">
      <c r="AA264" s="33">
        <v>8</v>
      </c>
      <c r="AB264" s="33">
        <v>23.9</v>
      </c>
      <c r="AC264" s="33">
        <v>1.5841584158415856</v>
      </c>
      <c r="AD264" s="33">
        <v>2.6395939086294451</v>
      </c>
    </row>
    <row r="265" spans="27:34">
      <c r="AA265" s="33">
        <v>9</v>
      </c>
      <c r="AB265" s="33">
        <v>23.9</v>
      </c>
      <c r="AC265" s="33">
        <v>1.6831683168316847</v>
      </c>
      <c r="AD265" s="33">
        <v>3.1504065040650397</v>
      </c>
    </row>
    <row r="266" spans="27:34">
      <c r="AA266" s="33">
        <v>10</v>
      </c>
      <c r="AB266" s="33">
        <v>23.9</v>
      </c>
      <c r="AC266" s="33">
        <v>1.2845849802371578</v>
      </c>
      <c r="AD266" s="33">
        <v>2.8340080971659853</v>
      </c>
    </row>
    <row r="267" spans="27:34">
      <c r="AA267" s="33">
        <v>11</v>
      </c>
      <c r="AC267" s="33">
        <v>1.5920398009950265</v>
      </c>
      <c r="AD267" s="33">
        <v>2.6236125126135379</v>
      </c>
    </row>
    <row r="268" spans="27:34">
      <c r="AA268" s="33">
        <v>12</v>
      </c>
      <c r="AC268" s="33">
        <v>1.383399209486158</v>
      </c>
      <c r="AD268" s="33">
        <v>2.3092369477911712</v>
      </c>
    </row>
    <row r="269" spans="27:34">
      <c r="AA269" s="33">
        <v>18</v>
      </c>
      <c r="AC269" s="33">
        <v>1.3916500994035852</v>
      </c>
      <c r="AD269" s="33">
        <v>2.0937188434696052</v>
      </c>
      <c r="AH269" s="33" t="s">
        <v>131</v>
      </c>
    </row>
    <row r="270" spans="27:34">
      <c r="AA270" s="33">
        <v>2</v>
      </c>
      <c r="AB270" s="33">
        <v>22.200000000000003</v>
      </c>
      <c r="AC270" s="33">
        <v>1.0869565217391353</v>
      </c>
      <c r="AD270" s="33">
        <v>1.7910447761193993</v>
      </c>
    </row>
    <row r="271" spans="27:34">
      <c r="AA271" s="33">
        <v>3</v>
      </c>
      <c r="AB271" s="33">
        <v>22.200000000000003</v>
      </c>
      <c r="AC271" s="33">
        <v>1.4792899408283988</v>
      </c>
      <c r="AD271" s="33">
        <v>1.7892644135188984</v>
      </c>
    </row>
    <row r="272" spans="27:34">
      <c r="AA272" s="33">
        <v>4</v>
      </c>
      <c r="AB272" s="33">
        <v>22.200000000000003</v>
      </c>
      <c r="AC272" s="33">
        <v>1.2770137524557912</v>
      </c>
      <c r="AD272" s="33">
        <v>1.8830525272546916</v>
      </c>
    </row>
    <row r="273" spans="27:34">
      <c r="AA273" s="33">
        <v>5</v>
      </c>
      <c r="AC273" s="33">
        <v>2.0628683693516781</v>
      </c>
      <c r="AD273" s="33">
        <v>2.4801587301587213</v>
      </c>
    </row>
    <row r="274" spans="27:34">
      <c r="AA274" s="33">
        <v>6</v>
      </c>
      <c r="AC274" s="33">
        <v>1.8609206660137101</v>
      </c>
      <c r="AD274" s="33">
        <v>2.876984126984139</v>
      </c>
    </row>
    <row r="275" spans="27:34">
      <c r="AA275" s="33">
        <v>7</v>
      </c>
      <c r="AC275" s="33">
        <v>1.8536585365853675</v>
      </c>
      <c r="AD275" s="33">
        <v>2.8712871287128738</v>
      </c>
      <c r="AH275" s="33" t="s">
        <v>138</v>
      </c>
    </row>
    <row r="276" spans="27:34">
      <c r="AA276" s="33">
        <v>8</v>
      </c>
      <c r="AB276" s="33">
        <v>28.6</v>
      </c>
      <c r="AC276" s="33">
        <v>1.8518518518518601</v>
      </c>
      <c r="AD276" s="33">
        <v>3.0662710187932873</v>
      </c>
    </row>
    <row r="277" spans="27:34">
      <c r="AA277" s="33">
        <v>9</v>
      </c>
      <c r="AB277" s="33">
        <v>28.6</v>
      </c>
      <c r="AC277" s="33">
        <v>1.9474196689386547</v>
      </c>
      <c r="AD277" s="33">
        <v>3.1527093596059208</v>
      </c>
    </row>
    <row r="278" spans="27:34">
      <c r="AA278" s="33">
        <v>10</v>
      </c>
      <c r="AB278" s="33">
        <v>28.6</v>
      </c>
      <c r="AC278" s="33">
        <v>2.3414634146341484</v>
      </c>
      <c r="AD278" s="33">
        <v>3.3464566929134021</v>
      </c>
    </row>
    <row r="279" spans="27:34">
      <c r="AA279" s="33">
        <v>11</v>
      </c>
      <c r="AC279" s="33">
        <v>2.0568070519098924</v>
      </c>
      <c r="AD279" s="33">
        <v>3.34316617502457</v>
      </c>
    </row>
    <row r="280" spans="27:34">
      <c r="AA280" s="33">
        <v>12</v>
      </c>
      <c r="AC280" s="33">
        <v>1.5594541910331383</v>
      </c>
      <c r="AD280" s="33">
        <v>2.7477919528949846</v>
      </c>
    </row>
    <row r="281" spans="27:34">
      <c r="AA281" s="33">
        <v>19</v>
      </c>
      <c r="AC281" s="33">
        <v>1.3725490196078383</v>
      </c>
      <c r="AD281" s="33">
        <v>2.6367187499999778</v>
      </c>
      <c r="AH281" s="33" t="s">
        <v>145</v>
      </c>
    </row>
    <row r="282" spans="27:34">
      <c r="AA282" s="33">
        <v>2</v>
      </c>
      <c r="AB282" s="33">
        <v>18</v>
      </c>
      <c r="AC282" s="33">
        <v>1.4662756598240456</v>
      </c>
      <c r="AD282" s="33">
        <v>2.6392961876832821</v>
      </c>
    </row>
    <row r="283" spans="27:34">
      <c r="AA283" s="33">
        <v>3</v>
      </c>
      <c r="AB283" s="33">
        <v>18</v>
      </c>
      <c r="AC283" s="33">
        <v>1.263362487852282</v>
      </c>
      <c r="AD283" s="33">
        <v>2.44140625</v>
      </c>
    </row>
    <row r="284" spans="27:34">
      <c r="AA284" s="33">
        <v>4</v>
      </c>
      <c r="AB284" s="33">
        <v>18</v>
      </c>
      <c r="AC284" s="33">
        <v>2.0368574199806089</v>
      </c>
      <c r="AD284" s="33">
        <v>2.5291828793774451</v>
      </c>
    </row>
    <row r="285" spans="27:34">
      <c r="AA285" s="33">
        <v>5</v>
      </c>
      <c r="AC285" s="33">
        <v>1.4436958614052031</v>
      </c>
      <c r="AD285" s="33">
        <v>1.9361084220716362</v>
      </c>
    </row>
    <row r="286" spans="27:34">
      <c r="AA286" s="33">
        <v>6</v>
      </c>
      <c r="AC286" s="33">
        <v>1.6346153846153788</v>
      </c>
      <c r="AD286" s="33">
        <v>1.1571841851494735</v>
      </c>
    </row>
    <row r="287" spans="27:34">
      <c r="AA287" s="33">
        <v>7</v>
      </c>
      <c r="AC287" s="33">
        <v>1.7241379310344751</v>
      </c>
      <c r="AD287" s="33">
        <v>1.0587102983637964</v>
      </c>
      <c r="AH287" s="33" t="s">
        <v>150</v>
      </c>
    </row>
    <row r="288" spans="27:34">
      <c r="AA288" s="33">
        <v>8</v>
      </c>
      <c r="AB288" s="33">
        <v>14</v>
      </c>
      <c r="AC288" s="33">
        <v>1.4354066985645897</v>
      </c>
      <c r="AD288" s="33">
        <v>0.28790786948176272</v>
      </c>
    </row>
    <row r="289" spans="27:34">
      <c r="AA289" s="33">
        <v>9</v>
      </c>
      <c r="AB289" s="33">
        <v>14</v>
      </c>
      <c r="AC289" s="33">
        <v>1.241642788920716</v>
      </c>
      <c r="AD289" s="33">
        <v>-9.551098376313627E-2</v>
      </c>
    </row>
    <row r="290" spans="27:34">
      <c r="AA290" s="33">
        <v>10</v>
      </c>
      <c r="AB290" s="33">
        <v>14</v>
      </c>
      <c r="AC290" s="33">
        <v>1.1439466158245759</v>
      </c>
      <c r="AD290" s="33">
        <v>-0.57142857142856718</v>
      </c>
    </row>
    <row r="291" spans="27:34">
      <c r="AA291" s="33">
        <v>11</v>
      </c>
      <c r="AC291" s="33">
        <v>1.0556621880998041</v>
      </c>
      <c r="AD291" s="33">
        <v>-0.66603235014270901</v>
      </c>
    </row>
    <row r="292" spans="27:34">
      <c r="AA292" s="33">
        <v>12</v>
      </c>
      <c r="AC292" s="33">
        <v>1.5355086372360827</v>
      </c>
      <c r="AD292" s="33">
        <v>-0.19102196752627254</v>
      </c>
    </row>
    <row r="293" spans="27:34">
      <c r="AA293" s="33">
        <v>20</v>
      </c>
      <c r="AC293" s="33">
        <v>1.740812379110257</v>
      </c>
      <c r="AD293" s="33">
        <v>0.19029495718363432</v>
      </c>
      <c r="AH293" s="33" t="s">
        <v>153</v>
      </c>
    </row>
    <row r="294" spans="27:34">
      <c r="AA294" s="33">
        <v>2</v>
      </c>
      <c r="AB294" s="33">
        <v>9.4999999999999982</v>
      </c>
      <c r="AC294" s="33">
        <v>1.7341040462427681</v>
      </c>
      <c r="AD294" s="33">
        <v>-9.5238095238092679E-2</v>
      </c>
    </row>
    <row r="295" spans="27:34">
      <c r="AA295" s="33">
        <v>3</v>
      </c>
      <c r="AB295" s="33">
        <v>9.4999999999999982</v>
      </c>
      <c r="AC295" s="33">
        <v>1.4395393474088358</v>
      </c>
      <c r="AD295" s="33">
        <v>-0.76263107721640244</v>
      </c>
    </row>
    <row r="296" spans="27:34">
      <c r="AA296" s="33">
        <v>4</v>
      </c>
      <c r="AB296" s="33">
        <v>9.4999999999999982</v>
      </c>
      <c r="AC296" s="33">
        <v>0.85551330798478986</v>
      </c>
      <c r="AD296" s="33">
        <v>-1.8975332068311146</v>
      </c>
    </row>
    <row r="297" spans="27:34">
      <c r="AA297" s="33">
        <v>5</v>
      </c>
      <c r="AC297" s="33">
        <v>0.56925996204932883</v>
      </c>
      <c r="AD297" s="33">
        <v>-2.1842355175688444</v>
      </c>
    </row>
    <row r="298" spans="27:34">
      <c r="AA298" s="33">
        <v>6</v>
      </c>
      <c r="AC298" s="33">
        <v>0.85146641438031967</v>
      </c>
      <c r="AD298" s="33">
        <v>-1.8112488083889433</v>
      </c>
    </row>
    <row r="299" spans="27:34">
      <c r="AA299" s="33">
        <v>7</v>
      </c>
      <c r="AC299" s="33">
        <v>-9.4161958568750315E-2</v>
      </c>
      <c r="AD299" s="33">
        <v>-1.7142857142857126</v>
      </c>
    </row>
    <row r="300" spans="27:34">
      <c r="AA300" s="33">
        <v>8</v>
      </c>
      <c r="AB300" s="33">
        <v>9.7999999999999989</v>
      </c>
      <c r="AC300" s="33">
        <v>0</v>
      </c>
      <c r="AD300" s="33">
        <v>-1.2440191387559807</v>
      </c>
    </row>
    <row r="301" spans="27:34">
      <c r="AA301" s="33">
        <v>9</v>
      </c>
      <c r="AB301" s="33">
        <v>9.7999999999999989</v>
      </c>
      <c r="AC301" s="33">
        <v>-0.18867924528301883</v>
      </c>
      <c r="AD301" s="33">
        <v>-0.95602294455067183</v>
      </c>
    </row>
    <row r="302" spans="27:34">
      <c r="AA302" s="33">
        <v>10</v>
      </c>
      <c r="AB302" s="33">
        <v>9.7999999999999989</v>
      </c>
      <c r="AC302" s="33">
        <v>-0.18850141376058893</v>
      </c>
      <c r="AD302" s="33">
        <v>-0.6704980842911934</v>
      </c>
    </row>
    <row r="303" spans="27:34">
      <c r="AA303" s="33">
        <v>11</v>
      </c>
      <c r="AC303" s="33">
        <v>-0.28490028490028019</v>
      </c>
    </row>
    <row r="304" spans="27:34">
      <c r="AA304" s="33">
        <v>12</v>
      </c>
    </row>
  </sheetData>
  <pageMargins left="0.78740157499999996" right="0.78740157499999996" top="0.984251969" bottom="0.984251969" header="0.4921259845" footer="0.4921259845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3</vt:i4>
      </vt:variant>
    </vt:vector>
  </HeadingPairs>
  <TitlesOfParts>
    <vt:vector size="24" baseType="lpstr">
      <vt:lpstr>Seite 4 oben rechts</vt:lpstr>
      <vt:lpstr>Seite 4 unten</vt:lpstr>
      <vt:lpstr>Seite 4 oben links bis S.6 oben</vt:lpstr>
      <vt:lpstr>Seite 6 unten links</vt:lpstr>
      <vt:lpstr>Seite 6 unten rechts</vt:lpstr>
      <vt:lpstr>S. 7 Aktuelle Problemfelder</vt:lpstr>
      <vt:lpstr>S. 8 Akt. Probleme regional</vt:lpstr>
      <vt:lpstr>Seite 9 unten</vt:lpstr>
      <vt:lpstr>Seiten 9l, 11l</vt:lpstr>
      <vt:lpstr>Seite 9r, 10r, 11r</vt:lpstr>
      <vt:lpstr>Seite 10l</vt:lpstr>
      <vt:lpstr>S. 12</vt:lpstr>
      <vt:lpstr>S. 12 unten links</vt:lpstr>
      <vt:lpstr>S. 13 Auslandsengagement</vt:lpstr>
      <vt:lpstr>S. 14 Hausbank Zufriedenheit</vt:lpstr>
      <vt:lpstr>S. 15 Finanzierungsbedarf</vt:lpstr>
      <vt:lpstr>S. 16 Stellenwert Innovation</vt:lpstr>
      <vt:lpstr>S.17,18 Prior. zukunftso. Proj.</vt:lpstr>
      <vt:lpstr>S.19,20 Innovationskr. d. Mita.</vt:lpstr>
      <vt:lpstr>S. 22</vt:lpstr>
      <vt:lpstr>S. 23, 24</vt:lpstr>
      <vt:lpstr>'S. 13 Auslandsengagement'!Druckbereich</vt:lpstr>
      <vt:lpstr>'Seite 6 unten links'!Druckbereich</vt:lpstr>
      <vt:lpstr>'S. 12'!FeriTable2</vt:lpstr>
    </vt:vector>
  </TitlesOfParts>
  <Company>DG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Heyken</dc:creator>
  <cp:lastModifiedBy>Niegsch, Claus, Dr.</cp:lastModifiedBy>
  <cp:lastPrinted>2018-09-20T08:35:14Z</cp:lastPrinted>
  <dcterms:created xsi:type="dcterms:W3CDTF">2005-03-21T07:42:29Z</dcterms:created>
  <dcterms:modified xsi:type="dcterms:W3CDTF">2020-12-11T08:19:01Z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DCColourType">
    <vt:lpwstr>Colour1</vt:lpwstr>
  </property>
</Properties>
</file>